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W:\portale TRASPARENZA\16. SERVIZI EROGATI\3. COSTI CONTABILIZZATI\"/>
    </mc:Choice>
  </mc:AlternateContent>
  <xr:revisionPtr revIDLastSave="0" documentId="8_{B4A32D79-620F-4BF4-9BC3-6546E1EAD813}" xr6:coauthVersionLast="47" xr6:coauthVersionMax="47" xr10:uidLastSave="{00000000-0000-0000-0000-000000000000}"/>
  <bookViews>
    <workbookView xWindow="1560" yWindow="720" windowWidth="10980" windowHeight="15480" xr2:uid="{00000000-000D-0000-FFFF-FFFF00000000}"/>
  </bookViews>
  <sheets>
    <sheet name="origina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7" i="1" l="1"/>
  <c r="G137" i="1"/>
  <c r="F137" i="1"/>
  <c r="E137" i="1"/>
  <c r="H79" i="1" l="1"/>
  <c r="H95" i="1" l="1"/>
  <c r="H80" i="1" l="1"/>
  <c r="F23" i="1" l="1"/>
  <c r="G25" i="1" l="1"/>
  <c r="H13" i="1" l="1"/>
  <c r="E23" i="1" l="1"/>
  <c r="H91" i="1" l="1"/>
  <c r="F147" i="1"/>
  <c r="G147" i="1"/>
  <c r="H147" i="1"/>
  <c r="E147" i="1"/>
  <c r="F60" i="1" l="1"/>
  <c r="G60" i="1"/>
  <c r="H60" i="1"/>
  <c r="E60" i="1"/>
  <c r="E171" i="1" l="1"/>
  <c r="H174" i="1" l="1"/>
  <c r="G174" i="1"/>
  <c r="F174" i="1"/>
  <c r="E174" i="1"/>
  <c r="H171" i="1"/>
  <c r="G171" i="1"/>
  <c r="F171" i="1"/>
  <c r="H162" i="1"/>
  <c r="G162" i="1"/>
  <c r="F162" i="1"/>
  <c r="E162" i="1"/>
  <c r="E158" i="1"/>
  <c r="H152" i="1"/>
  <c r="G152" i="1"/>
  <c r="F152" i="1"/>
  <c r="E152" i="1"/>
  <c r="H131" i="1"/>
  <c r="G131" i="1"/>
  <c r="F131" i="1"/>
  <c r="E131" i="1"/>
  <c r="H129" i="1"/>
  <c r="G129" i="1"/>
  <c r="F129" i="1"/>
  <c r="E129" i="1"/>
  <c r="H119" i="1"/>
  <c r="G119" i="1"/>
  <c r="F119" i="1"/>
  <c r="E119" i="1"/>
  <c r="H115" i="1"/>
  <c r="G115" i="1"/>
  <c r="F115" i="1"/>
  <c r="E115" i="1"/>
  <c r="H107" i="1"/>
  <c r="G107" i="1"/>
  <c r="F107" i="1"/>
  <c r="E107" i="1"/>
  <c r="H104" i="1"/>
  <c r="G104" i="1"/>
  <c r="F104" i="1"/>
  <c r="E104" i="1"/>
  <c r="H97" i="1"/>
  <c r="G97" i="1"/>
  <c r="F97" i="1"/>
  <c r="E97" i="1"/>
  <c r="E94" i="1"/>
  <c r="H94" i="1"/>
  <c r="G94" i="1"/>
  <c r="F94" i="1"/>
  <c r="G91" i="1"/>
  <c r="F91" i="1"/>
  <c r="E91" i="1"/>
  <c r="H83" i="1"/>
  <c r="G83" i="1"/>
  <c r="F83" i="1"/>
  <c r="E83" i="1"/>
  <c r="H77" i="1"/>
  <c r="G77" i="1"/>
  <c r="F77" i="1"/>
  <c r="H71" i="1"/>
  <c r="G71" i="1"/>
  <c r="F71" i="1"/>
  <c r="E71" i="1"/>
  <c r="H67" i="1"/>
  <c r="G67" i="1"/>
  <c r="F67" i="1"/>
  <c r="E67" i="1"/>
  <c r="H56" i="1"/>
  <c r="G56" i="1"/>
  <c r="F56" i="1"/>
  <c r="E56" i="1"/>
  <c r="H9" i="1"/>
  <c r="G9" i="1"/>
  <c r="F9" i="1"/>
  <c r="E9" i="1"/>
  <c r="H7" i="1"/>
  <c r="G7" i="1"/>
  <c r="F7" i="1"/>
  <c r="E7" i="1"/>
  <c r="H4" i="1"/>
  <c r="G4" i="1"/>
  <c r="F4" i="1"/>
  <c r="E4" i="1"/>
  <c r="F55" i="1" l="1"/>
  <c r="F3" i="1" s="1"/>
  <c r="E55" i="1"/>
  <c r="G55" i="1"/>
  <c r="G3" i="1" s="1"/>
  <c r="H55" i="1"/>
  <c r="H3" i="1" s="1"/>
  <c r="E3" i="1" l="1"/>
</calcChain>
</file>

<file path=xl/sharedStrings.xml><?xml version="1.0" encoding="utf-8"?>
<sst xmlns="http://schemas.openxmlformats.org/spreadsheetml/2006/main" count="729" uniqueCount="274">
  <si>
    <t>COSTI</t>
  </si>
  <si>
    <t>08</t>
  </si>
  <si>
    <t>00</t>
  </si>
  <si>
    <t>000000</t>
  </si>
  <si>
    <t>ACQUISTI</t>
  </si>
  <si>
    <t>01</t>
  </si>
  <si>
    <t>000008</t>
  </si>
  <si>
    <t>ALTRI ACQUISTI MATERIALI D'UFFICIO</t>
  </si>
  <si>
    <t>000009</t>
  </si>
  <si>
    <t>ACQUISTO TESSERE PARCHEGGI</t>
  </si>
  <si>
    <t>02</t>
  </si>
  <si>
    <t>RETTIFICHE SU VENDITE</t>
  </si>
  <si>
    <t>000002</t>
  </si>
  <si>
    <t>SCONTI ED ABBUONI SU VENDITE</t>
  </si>
  <si>
    <t>03</t>
  </si>
  <si>
    <t>COSTI PER SERVIZI</t>
  </si>
  <si>
    <t>000001</t>
  </si>
  <si>
    <t>TRASPORTI ITALIA</t>
  </si>
  <si>
    <t>000007</t>
  </si>
  <si>
    <t>ALTRE PRESTAZIONI DI TERZI</t>
  </si>
  <si>
    <t>SERV. VIGILANZA</t>
  </si>
  <si>
    <t>MANUTENZIONI PARCHEGGI</t>
  </si>
  <si>
    <t>000010</t>
  </si>
  <si>
    <t>NOLEGGIO</t>
  </si>
  <si>
    <t>000011</t>
  </si>
  <si>
    <t>NOLEGGIO AUTOVETTURE</t>
  </si>
  <si>
    <t>000012</t>
  </si>
  <si>
    <t>SERVIZI PER TRIBUTI COMUNE DI TS</t>
  </si>
  <si>
    <t>000014</t>
  </si>
  <si>
    <t>SERVIZI PER CONNETTIVITA' E HOSTING</t>
  </si>
  <si>
    <t>000020</t>
  </si>
  <si>
    <t>SERVIZI DI IMBUSTAZIONE E STAMPA</t>
  </si>
  <si>
    <t>000025</t>
  </si>
  <si>
    <t>SPESE DI POSTALIZZAZIONE E DISTRIBUZIONE</t>
  </si>
  <si>
    <t>000030</t>
  </si>
  <si>
    <t>ASSISTENZA HARDWARE</t>
  </si>
  <si>
    <t>000031</t>
  </si>
  <si>
    <t>ASSISTENZA E NOLEGGIO SOFTWARE</t>
  </si>
  <si>
    <t>000035</t>
  </si>
  <si>
    <t>SERVIZI AFFISSIONI PER C/AIPA</t>
  </si>
  <si>
    <t>000036</t>
  </si>
  <si>
    <t>AFFISSIONI DIVERSE</t>
  </si>
  <si>
    <t>000040</t>
  </si>
  <si>
    <t>SERVIZI INERENTI MOSTRE</t>
  </si>
  <si>
    <t>000050</t>
  </si>
  <si>
    <t>ADESIVI BOLLINO CALDAIE</t>
  </si>
  <si>
    <t>000051</t>
  </si>
  <si>
    <t>VERIFICA IMPIANTI TERMICI</t>
  </si>
  <si>
    <t>000055</t>
  </si>
  <si>
    <t>SPESE CONTRATTUALI CONVENZIONE RECAPITO</t>
  </si>
  <si>
    <t>000060</t>
  </si>
  <si>
    <t>COMPENSO PER RUOLO EQUITALIA</t>
  </si>
  <si>
    <t>000062</t>
  </si>
  <si>
    <t>SERVIZIO LETTURA CONTATORI</t>
  </si>
  <si>
    <t>000080</t>
  </si>
  <si>
    <t>COSTI PER PARCHEGGI</t>
  </si>
  <si>
    <t>000099</t>
  </si>
  <si>
    <t>COSTI COMUNE DI TRIESTE</t>
  </si>
  <si>
    <t>000100</t>
  </si>
  <si>
    <t>COSTI RELATIVI CDS</t>
  </si>
  <si>
    <t>000110</t>
  </si>
  <si>
    <t>COSTI RELATIVI MENSE</t>
  </si>
  <si>
    <t>000120</t>
  </si>
  <si>
    <t>COSTI RELATIVI SIS</t>
  </si>
  <si>
    <t>000130</t>
  </si>
  <si>
    <t>COSTI RELATIVI LOCAZIONE</t>
  </si>
  <si>
    <t>000140</t>
  </si>
  <si>
    <t>COSTI RELATIVI NIDI</t>
  </si>
  <si>
    <t>000150</t>
  </si>
  <si>
    <t>COSTI RELATIVI TARSU</t>
  </si>
  <si>
    <t>000160</t>
  </si>
  <si>
    <t>COSTI RELATIVI PUBBLICITA'</t>
  </si>
  <si>
    <t>000170</t>
  </si>
  <si>
    <t>COSTI RELATIVI COSAP</t>
  </si>
  <si>
    <t>000180</t>
  </si>
  <si>
    <t>COSTI RELATIVI IMU</t>
  </si>
  <si>
    <t>000181</t>
  </si>
  <si>
    <t>COSTI RELATIVI TARI</t>
  </si>
  <si>
    <t>000182</t>
  </si>
  <si>
    <t>COSTI RELATIVI TASI</t>
  </si>
  <si>
    <t>000190</t>
  </si>
  <si>
    <t>COSTI RELATIVI TARES</t>
  </si>
  <si>
    <t>000191</t>
  </si>
  <si>
    <t>COSTI PER INGIUNZIONI</t>
  </si>
  <si>
    <t>000200</t>
  </si>
  <si>
    <t>COSTI COMUNE ATTIMIS</t>
  </si>
  <si>
    <t>000210</t>
  </si>
  <si>
    <t>COSTI COMUNE FAEDIS</t>
  </si>
  <si>
    <t>000220</t>
  </si>
  <si>
    <t>COSTI COMUNE STREGNA</t>
  </si>
  <si>
    <t>000230</t>
  </si>
  <si>
    <t>COSTI COMUNE GORIZIA CDS</t>
  </si>
  <si>
    <t>000240</t>
  </si>
  <si>
    <t>COSTI COMUNE GRADISCA</t>
  </si>
  <si>
    <t>000260</t>
  </si>
  <si>
    <t>COSTI COMUNE DI TARCENTO</t>
  </si>
  <si>
    <t>04</t>
  </si>
  <si>
    <t>COMPENSI AMMINISTRATORE</t>
  </si>
  <si>
    <t>06</t>
  </si>
  <si>
    <t>000015</t>
  </si>
  <si>
    <t>ONERI INPS COMPENSI</t>
  </si>
  <si>
    <t>TOTALE COSTO DEL PERSONALE</t>
  </si>
  <si>
    <t>COSTO DEL PERSONALE</t>
  </si>
  <si>
    <t>STIPENDI IMPIEGATI</t>
  </si>
  <si>
    <t>STRAORDINARI</t>
  </si>
  <si>
    <t>BORSA DI STUDIO</t>
  </si>
  <si>
    <t>CONTRIBUTI SOCIALI SU STIPENDI E SALARI</t>
  </si>
  <si>
    <t>000004</t>
  </si>
  <si>
    <t>ONERI INPS</t>
  </si>
  <si>
    <t>000005</t>
  </si>
  <si>
    <t>ONERI INAIL</t>
  </si>
  <si>
    <t>000006</t>
  </si>
  <si>
    <t>ONERI PREVINDAI</t>
  </si>
  <si>
    <t>ONERI FASI</t>
  </si>
  <si>
    <t>07</t>
  </si>
  <si>
    <t>TRATTAMENTO DI FINE RAPPORTO</t>
  </si>
  <si>
    <t>ACCANTONAMENTO TFR</t>
  </si>
  <si>
    <t>CONTRIBUTO AGGIUNTIVO SU TFR</t>
  </si>
  <si>
    <t>ACCANT TFR FONDO PENSIONE</t>
  </si>
  <si>
    <t>ONERI DIVERSI RELATIVI AL PERSONALE</t>
  </si>
  <si>
    <t>ALTRI COSTI PER IL PERSONALE DIRETTO</t>
  </si>
  <si>
    <t>COSTI PER CORSI FORMAZIONE PERSONALE</t>
  </si>
  <si>
    <t>IND. KM.</t>
  </si>
  <si>
    <t>ALTRI COSTI PER ALTRO PERSONALE</t>
  </si>
  <si>
    <t>ONERI DIVERSI RELAVITI AL PERS. BUONI PASTO</t>
  </si>
  <si>
    <t>10</t>
  </si>
  <si>
    <t>UTENZE ENERGETICHE</t>
  </si>
  <si>
    <t>CARBURANTI E LUBRIFICANTI</t>
  </si>
  <si>
    <t>ACQUA ENERGIA ELETTRICA</t>
  </si>
  <si>
    <t>ENERGIA PARCOMETRI</t>
  </si>
  <si>
    <t>CARBURANTE AUTOV. USO DIPEND.</t>
  </si>
  <si>
    <t>CARBURANTE DETR. 20%</t>
  </si>
  <si>
    <t>11</t>
  </si>
  <si>
    <t>MANUTENZIONI E RIPARAZIONI</t>
  </si>
  <si>
    <t>000003</t>
  </si>
  <si>
    <t>MANUTENZIONI UFFICI</t>
  </si>
  <si>
    <t>MANUTENZIONI IMPIANTI</t>
  </si>
  <si>
    <t>MANUTENZIONI AUTOMEZZI</t>
  </si>
  <si>
    <t>MANUTENZIONI MACCHINE</t>
  </si>
  <si>
    <t>MANUTENZIONE AUTOV. USO DIPENDENTI</t>
  </si>
  <si>
    <t>000021</t>
  </si>
  <si>
    <t>MANUTENZIONI SCOOTER</t>
  </si>
  <si>
    <t>000022</t>
  </si>
  <si>
    <t>MANUTENZIONI VEICOLI DETR.40%</t>
  </si>
  <si>
    <t>12</t>
  </si>
  <si>
    <t>LOCAZIONI</t>
  </si>
  <si>
    <t>SPESE CONDOMINIALI</t>
  </si>
  <si>
    <t>LOCAZIONI AFFITTI</t>
  </si>
  <si>
    <t>14</t>
  </si>
  <si>
    <t>ALTRE UTENZE</t>
  </si>
  <si>
    <t>TELEFONICHE</t>
  </si>
  <si>
    <t>VALORI BOLLATI C/C POSTALI</t>
  </si>
  <si>
    <t>16</t>
  </si>
  <si>
    <t>COMPENSI PROFESSIONALI E DI LAVORO AUTON</t>
  </si>
  <si>
    <t>GESTIONE DIPENDENTI</t>
  </si>
  <si>
    <t>LEGALI NOTARILI</t>
  </si>
  <si>
    <t>REVISORE</t>
  </si>
  <si>
    <t>ALTRE PRESTAZ. LAVORO AUTONOMO</t>
  </si>
  <si>
    <t>COMPENSI SINDACI</t>
  </si>
  <si>
    <t>ASSISTENZA FISCALE - AMMINISTRATIVA</t>
  </si>
  <si>
    <t>17</t>
  </si>
  <si>
    <t>VIAGGI E TRASFERTE</t>
  </si>
  <si>
    <t>8</t>
  </si>
  <si>
    <t>VITTO E ALLOGGIO DED.75%</t>
  </si>
  <si>
    <t>18</t>
  </si>
  <si>
    <t>ASSICURAZIONI</t>
  </si>
  <si>
    <t>ASSICURAZIONE INCENDI</t>
  </si>
  <si>
    <t>ASSICURAZIONE RESPONSABILITA' CIVILE VER</t>
  </si>
  <si>
    <t>ASSICURAZIONI VARIE</t>
  </si>
  <si>
    <t>ASSICURAZIONI AUTO</t>
  </si>
  <si>
    <t>ASSICURAZIONE VEICOLO USO DIPENDENTE</t>
  </si>
  <si>
    <t>ASSICURAZIONE VEICOLI DETRAIBILE</t>
  </si>
  <si>
    <t>20</t>
  </si>
  <si>
    <t>PUBBLICITA' E PROPAGANDA</t>
  </si>
  <si>
    <t>STAMPA ED INSERZIONI</t>
  </si>
  <si>
    <t>FIERE - MOSTRE - CORSI</t>
  </si>
  <si>
    <t>ABBONAMENTI E QUOTE ASSOC.</t>
  </si>
  <si>
    <t>22</t>
  </si>
  <si>
    <t>AMMORTAMENTI ORDINARI IMMOBILIZZAZIONI M</t>
  </si>
  <si>
    <t>AMMORTAMENTO BENI INF. 516,46</t>
  </si>
  <si>
    <t>AMMORTAMENTO MOBILI ATTR.UFFICIO</t>
  </si>
  <si>
    <t>000300</t>
  </si>
  <si>
    <t>AMMORTAMENTO ATTREZZATURA</t>
  </si>
  <si>
    <t>000400</t>
  </si>
  <si>
    <t>AMMORTAMENTO AUTOMEZZI  E MOTOCICLI</t>
  </si>
  <si>
    <t>000500</t>
  </si>
  <si>
    <t>AMMORTAMENTO MACCH.ELETTR.</t>
  </si>
  <si>
    <t>000600</t>
  </si>
  <si>
    <t>AMMORTAMENTO ARREDAMENTO</t>
  </si>
  <si>
    <t>000700</t>
  </si>
  <si>
    <t>AMMORTAMENTO IMPIANTI</t>
  </si>
  <si>
    <t>000900</t>
  </si>
  <si>
    <t>AMMORTAMENTO STIGLIERIA</t>
  </si>
  <si>
    <t>23</t>
  </si>
  <si>
    <t>AMMORTAMENTI ORD. IMMOBILIZZAZIONI IN CO</t>
  </si>
  <si>
    <t>AMM. NON DETRAIBILI</t>
  </si>
  <si>
    <t>26</t>
  </si>
  <si>
    <t>AMM. IMMOBIL. IMMATER. ED ALTRI COSTI PL</t>
  </si>
  <si>
    <t xml:space="preserve">08 </t>
  </si>
  <si>
    <t>AMM SPESE COSTITUZ ED AMPLIAMENTO</t>
  </si>
  <si>
    <t>AMMORTAMENTO ALTRI COSTI PLURIENNALI</t>
  </si>
  <si>
    <t>AMMORTAMENTO  ALTRE IMMOBILIZZAZIONI IMM</t>
  </si>
  <si>
    <t>AMMORTAMENTO COSTI CAPITALIZZATI</t>
  </si>
  <si>
    <t>AMMORTAMENTO AVVIAMENTO</t>
  </si>
  <si>
    <t>30</t>
  </si>
  <si>
    <t>SVALUTAZIONE ATTIVITA' A BREVE</t>
  </si>
  <si>
    <t>SVALUTAZIONE CREDITI</t>
  </si>
  <si>
    <t>ACCANTONAM. RISCHI CONTRATTUALI</t>
  </si>
  <si>
    <t>ACCANTONAM. FONDO CDS</t>
  </si>
  <si>
    <t>000023</t>
  </si>
  <si>
    <t>ACCANTON. FONDO VERTENZE</t>
  </si>
  <si>
    <t>000026</t>
  </si>
  <si>
    <t>ACC, CONTESTAZIONE POLIZIA LOCALE</t>
  </si>
  <si>
    <t>000027</t>
  </si>
  <si>
    <t>ACCANTONAMENTO PREMIO 2020</t>
  </si>
  <si>
    <t>33</t>
  </si>
  <si>
    <t>ONERI FINANZIARI</t>
  </si>
  <si>
    <t>INTERESSI PASSIVI DI C/C BANCARI</t>
  </si>
  <si>
    <t>INTERESSI PASSIVI DIVERSI</t>
  </si>
  <si>
    <t>ONERI E COMMISSIONI BANCARIE</t>
  </si>
  <si>
    <t>35</t>
  </si>
  <si>
    <t>ONERI STRAORDINARI</t>
  </si>
  <si>
    <t>INSUSSISTENZE DELL'ATTIVO</t>
  </si>
  <si>
    <t>SOPRAVVENIENZE PASSIVE</t>
  </si>
  <si>
    <t>SOPRAVV.PASS. FURTI</t>
  </si>
  <si>
    <t>MINUSV. DA ALIENAZ. CESPITI</t>
  </si>
  <si>
    <t>EROGAZIONI LIBERALI</t>
  </si>
  <si>
    <t>37</t>
  </si>
  <si>
    <t>ONERI TRIBUTARI DIRETTI D'ESERCIZIO</t>
  </si>
  <si>
    <t>IRAP</t>
  </si>
  <si>
    <t>IRES</t>
  </si>
  <si>
    <t>38</t>
  </si>
  <si>
    <t>ONERI TRIBUTARI INDIRETTI D'ESERCIZIO</t>
  </si>
  <si>
    <t>IVA NON RECUPERABILE</t>
  </si>
  <si>
    <t>IMPOSTA DI REGISTRO</t>
  </si>
  <si>
    <t>IMPOSTA DI BOLLO</t>
  </si>
  <si>
    <t>TASSE DI CONCESSIONI GOVERNATIVE</t>
  </si>
  <si>
    <t>IMPOSTE COMUNALI</t>
  </si>
  <si>
    <t>IMPOSTE E TASSE DIVERSE</t>
  </si>
  <si>
    <t>DIRITTI CCIAA</t>
  </si>
  <si>
    <t>IVA INDETR. PRORATA SU CESPITI</t>
  </si>
  <si>
    <t>42</t>
  </si>
  <si>
    <t>RIMANENZE INIZIALI</t>
  </si>
  <si>
    <t>RIMANENZE INIZIALI LIBRI MOSTRE</t>
  </si>
  <si>
    <t>43</t>
  </si>
  <si>
    <t>COSTI VARI</t>
  </si>
  <si>
    <t>SPESE DI RAPPRESENTANZA</t>
  </si>
  <si>
    <t>ALTRI COSTI DIVERSI</t>
  </si>
  <si>
    <t>AUTOSTRADE</t>
  </si>
  <si>
    <t>COSTI FISCALMENTE INDETRAIBILI</t>
  </si>
  <si>
    <t>COSTI NON DOCUMENTATI O CON SCONTRINO</t>
  </si>
  <si>
    <t>COSTI  SERVIZI FISCALMENTE INDETRAIBILI</t>
  </si>
  <si>
    <t>RIMBORSO SPESE AMMINISTRATORI</t>
  </si>
  <si>
    <t>AUTOSTRADE 20%</t>
  </si>
  <si>
    <t>GIORNALI</t>
  </si>
  <si>
    <t>000028</t>
  </si>
  <si>
    <t>RIMANENZE INIZ. ACCERTAMENTI IMU E TASI</t>
  </si>
  <si>
    <t>000013</t>
  </si>
  <si>
    <t>COSTI PER ACCERTAMENTI</t>
  </si>
  <si>
    <t>CONTRIBUTI TPL SALUTE</t>
  </si>
  <si>
    <t xml:space="preserve">ACCANTONAM. RISCHI </t>
  </si>
  <si>
    <t>NOLEGGIO AUTOCARRO</t>
  </si>
  <si>
    <t>IMPOSTE ANTICIPATE</t>
  </si>
  <si>
    <t>QUOTA ASSOCIATIVA PREVIBANK</t>
  </si>
  <si>
    <t>SCARTI SU BTP</t>
  </si>
  <si>
    <t>ACCANTONAMENTO COMMISSIONI SU TEFA</t>
  </si>
  <si>
    <t>PERDITE SU CREDITI</t>
  </si>
  <si>
    <t>000650</t>
  </si>
  <si>
    <t>AMMORTAMENTO ALTRI BENI MATERIALI</t>
  </si>
  <si>
    <t>31/12/25</t>
  </si>
  <si>
    <t>RISCOSSIONE ENTRATE TRIBUTARIE E PATRIMONIALI</t>
  </si>
  <si>
    <t>RISCOSSIONE SANZIONI AMMINISTRATIVE DEL CODICE DELLA STRADA</t>
  </si>
  <si>
    <t>RISCOSSIONE CANONE UNICO (ESPOSIZIONI, AFFISSIONI, OCCUPAZIONE SUOLO PUBBLICO)</t>
  </si>
  <si>
    <t>RISCOSSIONE CORRISPETTIVI SOSTA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</si>
</sst>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1" applyNumberFormat="0" applyFill="0" applyAlignment="0" applyProtection="0"/>
    <xf numFmtId="0" fontId="12" fillId="0" borderId="12" applyNumberFormat="0" applyFill="0" applyAlignment="0" applyProtection="0"/>
    <xf numFmtId="0" fontId="13" fillId="0" borderId="13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14" applyNumberFormat="0" applyAlignment="0" applyProtection="0"/>
    <xf numFmtId="0" fontId="18" fillId="6" borderId="15" applyNumberFormat="0" applyAlignment="0" applyProtection="0"/>
    <xf numFmtId="0" fontId="19" fillId="6" borderId="14" applyNumberFormat="0" applyAlignment="0" applyProtection="0"/>
    <xf numFmtId="0" fontId="20" fillId="0" borderId="16" applyNumberFormat="0" applyFill="0" applyAlignment="0" applyProtection="0"/>
    <xf numFmtId="0" fontId="21" fillId="7" borderId="17" applyNumberFormat="0" applyAlignment="0" applyProtection="0"/>
    <xf numFmtId="0" fontId="7" fillId="0" borderId="0" applyNumberFormat="0" applyFill="0" applyBorder="0" applyAlignment="0" applyProtection="0"/>
    <xf numFmtId="0" fontId="1" fillId="8" borderId="18" applyNumberFormat="0" applyFont="0" applyAlignment="0" applyProtection="0"/>
    <xf numFmtId="0" fontId="22" fillId="0" borderId="0" applyNumberFormat="0" applyFill="0" applyBorder="0" applyAlignment="0" applyProtection="0"/>
    <xf numFmtId="0" fontId="8" fillId="0" borderId="19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32" borderId="0" applyNumberFormat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horizontal="center" vertical="center" wrapText="1"/>
    </xf>
    <xf numFmtId="164" fontId="3" fillId="0" borderId="0" xfId="1" applyFont="1" applyFill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164" fontId="3" fillId="0" borderId="0" xfId="1" applyFont="1" applyFill="1"/>
    <xf numFmtId="49" fontId="2" fillId="0" borderId="3" xfId="0" applyNumberFormat="1" applyFont="1" applyBorder="1"/>
    <xf numFmtId="49" fontId="2" fillId="0" borderId="4" xfId="0" applyNumberFormat="1" applyFont="1" applyBorder="1"/>
    <xf numFmtId="164" fontId="4" fillId="0" borderId="0" xfId="1" applyFont="1" applyFill="1" applyBorder="1"/>
    <xf numFmtId="164" fontId="5" fillId="0" borderId="0" xfId="1" applyFont="1" applyFill="1"/>
    <xf numFmtId="0" fontId="4" fillId="0" borderId="0" xfId="0" applyFont="1"/>
    <xf numFmtId="164" fontId="4" fillId="0" borderId="6" xfId="1" applyFont="1" applyFill="1" applyBorder="1"/>
    <xf numFmtId="164" fontId="4" fillId="0" borderId="7" xfId="1" applyFont="1" applyFill="1" applyBorder="1"/>
    <xf numFmtId="164" fontId="4" fillId="0" borderId="3" xfId="1" applyFont="1" applyFill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164" fontId="3" fillId="0" borderId="5" xfId="1" applyFont="1" applyFill="1" applyBorder="1"/>
    <xf numFmtId="164" fontId="3" fillId="0" borderId="6" xfId="1" applyFont="1" applyFill="1" applyBorder="1"/>
    <xf numFmtId="164" fontId="3" fillId="0" borderId="7" xfId="1" applyFont="1" applyFill="1" applyBorder="1"/>
    <xf numFmtId="164" fontId="3" fillId="0" borderId="3" xfId="1" applyFont="1" applyFill="1" applyBorder="1"/>
    <xf numFmtId="0" fontId="3" fillId="0" borderId="6" xfId="0" applyFont="1" applyBorder="1"/>
    <xf numFmtId="0" fontId="3" fillId="0" borderId="7" xfId="0" applyFont="1" applyBorder="1"/>
    <xf numFmtId="0" fontId="3" fillId="0" borderId="3" xfId="0" applyFont="1" applyBorder="1"/>
    <xf numFmtId="49" fontId="3" fillId="0" borderId="2" xfId="0" applyNumberFormat="1" applyFont="1" applyBorder="1"/>
    <xf numFmtId="49" fontId="3" fillId="0" borderId="1" xfId="0" applyNumberFormat="1" applyFont="1" applyBorder="1"/>
    <xf numFmtId="49" fontId="2" fillId="0" borderId="0" xfId="0" applyNumberFormat="1" applyFont="1"/>
    <xf numFmtId="164" fontId="5" fillId="0" borderId="0" xfId="1" applyFont="1" applyFill="1" applyBorder="1"/>
    <xf numFmtId="49" fontId="3" fillId="0" borderId="0" xfId="0" applyNumberFormat="1" applyFont="1"/>
    <xf numFmtId="49" fontId="3" fillId="0" borderId="9" xfId="0" applyNumberFormat="1" applyFont="1" applyBorder="1"/>
    <xf numFmtId="49" fontId="3" fillId="0" borderId="8" xfId="0" applyNumberFormat="1" applyFont="1" applyBorder="1"/>
    <xf numFmtId="164" fontId="5" fillId="0" borderId="7" xfId="1" applyFont="1" applyFill="1" applyBorder="1"/>
    <xf numFmtId="164" fontId="9" fillId="0" borderId="0" xfId="1" applyFont="1"/>
    <xf numFmtId="4" fontId="9" fillId="0" borderId="0" xfId="0" applyNumberFormat="1" applyFont="1"/>
    <xf numFmtId="164" fontId="9" fillId="0" borderId="0" xfId="1" applyFont="1" applyFill="1"/>
    <xf numFmtId="49" fontId="6" fillId="0" borderId="4" xfId="0" applyNumberFormat="1" applyFont="1" applyBorder="1"/>
    <xf numFmtId="0" fontId="2" fillId="0" borderId="21" xfId="0" applyFont="1" applyBorder="1" applyAlignment="1">
      <alignment vertical="center" wrapText="1"/>
    </xf>
    <xf numFmtId="164" fontId="4" fillId="0" borderId="9" xfId="1" applyFont="1" applyFill="1" applyBorder="1"/>
    <xf numFmtId="164" fontId="4" fillId="0" borderId="22" xfId="1" applyFont="1" applyFill="1" applyBorder="1"/>
    <xf numFmtId="0" fontId="2" fillId="0" borderId="21" xfId="0" applyFont="1" applyBorder="1"/>
    <xf numFmtId="164" fontId="3" fillId="0" borderId="23" xfId="1" applyFont="1" applyFill="1" applyBorder="1"/>
    <xf numFmtId="164" fontId="3" fillId="0" borderId="22" xfId="1" applyFont="1" applyFill="1" applyBorder="1"/>
    <xf numFmtId="0" fontId="2" fillId="0" borderId="24" xfId="0" applyFont="1" applyBorder="1"/>
    <xf numFmtId="49" fontId="2" fillId="0" borderId="5" xfId="0" applyNumberFormat="1" applyFont="1" applyBorder="1"/>
    <xf numFmtId="164" fontId="4" fillId="0" borderId="25" xfId="1" applyFont="1" applyFill="1" applyBorder="1"/>
    <xf numFmtId="49" fontId="3" fillId="0" borderId="5" xfId="0" applyNumberFormat="1" applyFont="1" applyBorder="1"/>
    <xf numFmtId="49" fontId="3" fillId="0" borderId="10" xfId="0" applyNumberFormat="1" applyFont="1" applyBorder="1"/>
    <xf numFmtId="49" fontId="3" fillId="0" borderId="23" xfId="0" applyNumberFormat="1" applyFont="1" applyBorder="1"/>
    <xf numFmtId="49" fontId="3" fillId="0" borderId="26" xfId="0" applyNumberFormat="1" applyFont="1" applyBorder="1"/>
    <xf numFmtId="49" fontId="3" fillId="0" borderId="27" xfId="0" applyNumberFormat="1" applyFont="1" applyBorder="1"/>
    <xf numFmtId="49" fontId="3" fillId="0" borderId="28" xfId="0" applyNumberFormat="1" applyFont="1" applyBorder="1"/>
    <xf numFmtId="164" fontId="3" fillId="0" borderId="27" xfId="1" applyFont="1" applyFill="1" applyBorder="1"/>
    <xf numFmtId="164" fontId="3" fillId="0" borderId="20" xfId="1" applyFont="1" applyFill="1" applyBorder="1"/>
    <xf numFmtId="164" fontId="3" fillId="0" borderId="29" xfId="1" applyFont="1" applyFill="1" applyBorder="1"/>
    <xf numFmtId="49" fontId="2" fillId="0" borderId="21" xfId="0" applyNumberFormat="1" applyFont="1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colors>
    <mruColors>
      <color rgb="FFC40C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4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F70" sqref="F70"/>
    </sheetView>
  </sheetViews>
  <sheetFormatPr defaultColWidth="10.42578125" defaultRowHeight="12" x14ac:dyDescent="0.2"/>
  <cols>
    <col min="1" max="1" width="3.140625" style="4" customWidth="1"/>
    <col min="2" max="2" width="3.42578125" style="4" customWidth="1"/>
    <col min="3" max="3" width="6.7109375" style="4" customWidth="1"/>
    <col min="4" max="4" width="43" style="4" bestFit="1" customWidth="1"/>
    <col min="5" max="5" width="12.42578125" style="4" bestFit="1" customWidth="1"/>
    <col min="6" max="6" width="17" style="4" customWidth="1"/>
    <col min="7" max="7" width="19.85546875" style="4" bestFit="1" customWidth="1"/>
    <col min="8" max="8" width="17" style="4" customWidth="1"/>
    <col min="9" max="9" width="14.42578125" style="4" bestFit="1" customWidth="1"/>
    <col min="10" max="10" width="14.42578125" style="5" bestFit="1" customWidth="1"/>
    <col min="11" max="12" width="11.7109375" style="4" bestFit="1" customWidth="1"/>
    <col min="13" max="13" width="10.42578125" style="5"/>
    <col min="14" max="233" width="10.42578125" style="4"/>
    <col min="234" max="234" width="3.140625" style="4" customWidth="1"/>
    <col min="235" max="235" width="3.42578125" style="4" customWidth="1"/>
    <col min="236" max="236" width="6.7109375" style="4" customWidth="1"/>
    <col min="237" max="237" width="26" style="4" customWidth="1"/>
    <col min="238" max="238" width="17" style="4" bestFit="1" customWidth="1"/>
    <col min="239" max="239" width="19.28515625" style="4" bestFit="1" customWidth="1"/>
    <col min="240" max="241" width="17" style="4" customWidth="1"/>
    <col min="242" max="243" width="0" style="4" hidden="1" customWidth="1"/>
    <col min="244" max="244" width="17" style="4" customWidth="1"/>
    <col min="245" max="245" width="16.28515625" style="4" customWidth="1"/>
    <col min="246" max="246" width="16.140625" style="4" customWidth="1"/>
    <col min="247" max="247" width="15.7109375" style="4" customWidth="1"/>
    <col min="248" max="249" width="0" style="4" hidden="1" customWidth="1"/>
    <col min="250" max="251" width="15.28515625" style="4" customWidth="1"/>
    <col min="252" max="254" width="0" style="4" hidden="1" customWidth="1"/>
    <col min="255" max="255" width="17" style="4" customWidth="1"/>
    <col min="256" max="256" width="19.28515625" style="4" customWidth="1"/>
    <col min="257" max="257" width="18.5703125" style="4" customWidth="1"/>
    <col min="258" max="258" width="0" style="4" hidden="1" customWidth="1"/>
    <col min="259" max="259" width="15.7109375" style="4" customWidth="1"/>
    <col min="260" max="262" width="0" style="4" hidden="1" customWidth="1"/>
    <col min="263" max="264" width="19.42578125" style="4" bestFit="1" customWidth="1"/>
    <col min="265" max="265" width="12.42578125" style="4" bestFit="1" customWidth="1"/>
    <col min="266" max="266" width="10.42578125" style="4"/>
    <col min="267" max="268" width="11.7109375" style="4" bestFit="1" customWidth="1"/>
    <col min="269" max="489" width="10.42578125" style="4"/>
    <col min="490" max="490" width="3.140625" style="4" customWidth="1"/>
    <col min="491" max="491" width="3.42578125" style="4" customWidth="1"/>
    <col min="492" max="492" width="6.7109375" style="4" customWidth="1"/>
    <col min="493" max="493" width="26" style="4" customWidth="1"/>
    <col min="494" max="494" width="17" style="4" bestFit="1" customWidth="1"/>
    <col min="495" max="495" width="19.28515625" style="4" bestFit="1" customWidth="1"/>
    <col min="496" max="497" width="17" style="4" customWidth="1"/>
    <col min="498" max="499" width="0" style="4" hidden="1" customWidth="1"/>
    <col min="500" max="500" width="17" style="4" customWidth="1"/>
    <col min="501" max="501" width="16.28515625" style="4" customWidth="1"/>
    <col min="502" max="502" width="16.140625" style="4" customWidth="1"/>
    <col min="503" max="503" width="15.7109375" style="4" customWidth="1"/>
    <col min="504" max="505" width="0" style="4" hidden="1" customWidth="1"/>
    <col min="506" max="507" width="15.28515625" style="4" customWidth="1"/>
    <col min="508" max="510" width="0" style="4" hidden="1" customWidth="1"/>
    <col min="511" max="511" width="17" style="4" customWidth="1"/>
    <col min="512" max="512" width="19.28515625" style="4" customWidth="1"/>
    <col min="513" max="513" width="18.5703125" style="4" customWidth="1"/>
    <col min="514" max="514" width="0" style="4" hidden="1" customWidth="1"/>
    <col min="515" max="515" width="15.7109375" style="4" customWidth="1"/>
    <col min="516" max="518" width="0" style="4" hidden="1" customWidth="1"/>
    <col min="519" max="520" width="19.42578125" style="4" bestFit="1" customWidth="1"/>
    <col min="521" max="521" width="12.42578125" style="4" bestFit="1" customWidth="1"/>
    <col min="522" max="522" width="10.42578125" style="4"/>
    <col min="523" max="524" width="11.7109375" style="4" bestFit="1" customWidth="1"/>
    <col min="525" max="745" width="10.42578125" style="4"/>
    <col min="746" max="746" width="3.140625" style="4" customWidth="1"/>
    <col min="747" max="747" width="3.42578125" style="4" customWidth="1"/>
    <col min="748" max="748" width="6.7109375" style="4" customWidth="1"/>
    <col min="749" max="749" width="26" style="4" customWidth="1"/>
    <col min="750" max="750" width="17" style="4" bestFit="1" customWidth="1"/>
    <col min="751" max="751" width="19.28515625" style="4" bestFit="1" customWidth="1"/>
    <col min="752" max="753" width="17" style="4" customWidth="1"/>
    <col min="754" max="755" width="0" style="4" hidden="1" customWidth="1"/>
    <col min="756" max="756" width="17" style="4" customWidth="1"/>
    <col min="757" max="757" width="16.28515625" style="4" customWidth="1"/>
    <col min="758" max="758" width="16.140625" style="4" customWidth="1"/>
    <col min="759" max="759" width="15.7109375" style="4" customWidth="1"/>
    <col min="760" max="761" width="0" style="4" hidden="1" customWidth="1"/>
    <col min="762" max="763" width="15.28515625" style="4" customWidth="1"/>
    <col min="764" max="766" width="0" style="4" hidden="1" customWidth="1"/>
    <col min="767" max="767" width="17" style="4" customWidth="1"/>
    <col min="768" max="768" width="19.28515625" style="4" customWidth="1"/>
    <col min="769" max="769" width="18.5703125" style="4" customWidth="1"/>
    <col min="770" max="770" width="0" style="4" hidden="1" customWidth="1"/>
    <col min="771" max="771" width="15.7109375" style="4" customWidth="1"/>
    <col min="772" max="774" width="0" style="4" hidden="1" customWidth="1"/>
    <col min="775" max="776" width="19.42578125" style="4" bestFit="1" customWidth="1"/>
    <col min="777" max="777" width="12.42578125" style="4" bestFit="1" customWidth="1"/>
    <col min="778" max="778" width="10.42578125" style="4"/>
    <col min="779" max="780" width="11.7109375" style="4" bestFit="1" customWidth="1"/>
    <col min="781" max="1001" width="10.42578125" style="4"/>
    <col min="1002" max="1002" width="3.140625" style="4" customWidth="1"/>
    <col min="1003" max="1003" width="3.42578125" style="4" customWidth="1"/>
    <col min="1004" max="1004" width="6.7109375" style="4" customWidth="1"/>
    <col min="1005" max="1005" width="26" style="4" customWidth="1"/>
    <col min="1006" max="1006" width="17" style="4" bestFit="1" customWidth="1"/>
    <col min="1007" max="1007" width="19.28515625" style="4" bestFit="1" customWidth="1"/>
    <col min="1008" max="1009" width="17" style="4" customWidth="1"/>
    <col min="1010" max="1011" width="0" style="4" hidden="1" customWidth="1"/>
    <col min="1012" max="1012" width="17" style="4" customWidth="1"/>
    <col min="1013" max="1013" width="16.28515625" style="4" customWidth="1"/>
    <col min="1014" max="1014" width="16.140625" style="4" customWidth="1"/>
    <col min="1015" max="1015" width="15.7109375" style="4" customWidth="1"/>
    <col min="1016" max="1017" width="0" style="4" hidden="1" customWidth="1"/>
    <col min="1018" max="1019" width="15.28515625" style="4" customWidth="1"/>
    <col min="1020" max="1022" width="0" style="4" hidden="1" customWidth="1"/>
    <col min="1023" max="1023" width="17" style="4" customWidth="1"/>
    <col min="1024" max="1024" width="19.28515625" style="4" customWidth="1"/>
    <col min="1025" max="1025" width="18.5703125" style="4" customWidth="1"/>
    <col min="1026" max="1026" width="0" style="4" hidden="1" customWidth="1"/>
    <col min="1027" max="1027" width="15.7109375" style="4" customWidth="1"/>
    <col min="1028" max="1030" width="0" style="4" hidden="1" customWidth="1"/>
    <col min="1031" max="1032" width="19.42578125" style="4" bestFit="1" customWidth="1"/>
    <col min="1033" max="1033" width="12.42578125" style="4" bestFit="1" customWidth="1"/>
    <col min="1034" max="1034" width="10.42578125" style="4"/>
    <col min="1035" max="1036" width="11.7109375" style="4" bestFit="1" customWidth="1"/>
    <col min="1037" max="1257" width="10.42578125" style="4"/>
    <col min="1258" max="1258" width="3.140625" style="4" customWidth="1"/>
    <col min="1259" max="1259" width="3.42578125" style="4" customWidth="1"/>
    <col min="1260" max="1260" width="6.7109375" style="4" customWidth="1"/>
    <col min="1261" max="1261" width="26" style="4" customWidth="1"/>
    <col min="1262" max="1262" width="17" style="4" bestFit="1" customWidth="1"/>
    <col min="1263" max="1263" width="19.28515625" style="4" bestFit="1" customWidth="1"/>
    <col min="1264" max="1265" width="17" style="4" customWidth="1"/>
    <col min="1266" max="1267" width="0" style="4" hidden="1" customWidth="1"/>
    <col min="1268" max="1268" width="17" style="4" customWidth="1"/>
    <col min="1269" max="1269" width="16.28515625" style="4" customWidth="1"/>
    <col min="1270" max="1270" width="16.140625" style="4" customWidth="1"/>
    <col min="1271" max="1271" width="15.7109375" style="4" customWidth="1"/>
    <col min="1272" max="1273" width="0" style="4" hidden="1" customWidth="1"/>
    <col min="1274" max="1275" width="15.28515625" style="4" customWidth="1"/>
    <col min="1276" max="1278" width="0" style="4" hidden="1" customWidth="1"/>
    <col min="1279" max="1279" width="17" style="4" customWidth="1"/>
    <col min="1280" max="1280" width="19.28515625" style="4" customWidth="1"/>
    <col min="1281" max="1281" width="18.5703125" style="4" customWidth="1"/>
    <col min="1282" max="1282" width="0" style="4" hidden="1" customWidth="1"/>
    <col min="1283" max="1283" width="15.7109375" style="4" customWidth="1"/>
    <col min="1284" max="1286" width="0" style="4" hidden="1" customWidth="1"/>
    <col min="1287" max="1288" width="19.42578125" style="4" bestFit="1" customWidth="1"/>
    <col min="1289" max="1289" width="12.42578125" style="4" bestFit="1" customWidth="1"/>
    <col min="1290" max="1290" width="10.42578125" style="4"/>
    <col min="1291" max="1292" width="11.7109375" style="4" bestFit="1" customWidth="1"/>
    <col min="1293" max="1513" width="10.42578125" style="4"/>
    <col min="1514" max="1514" width="3.140625" style="4" customWidth="1"/>
    <col min="1515" max="1515" width="3.42578125" style="4" customWidth="1"/>
    <col min="1516" max="1516" width="6.7109375" style="4" customWidth="1"/>
    <col min="1517" max="1517" width="26" style="4" customWidth="1"/>
    <col min="1518" max="1518" width="17" style="4" bestFit="1" customWidth="1"/>
    <col min="1519" max="1519" width="19.28515625" style="4" bestFit="1" customWidth="1"/>
    <col min="1520" max="1521" width="17" style="4" customWidth="1"/>
    <col min="1522" max="1523" width="0" style="4" hidden="1" customWidth="1"/>
    <col min="1524" max="1524" width="17" style="4" customWidth="1"/>
    <col min="1525" max="1525" width="16.28515625" style="4" customWidth="1"/>
    <col min="1526" max="1526" width="16.140625" style="4" customWidth="1"/>
    <col min="1527" max="1527" width="15.7109375" style="4" customWidth="1"/>
    <col min="1528" max="1529" width="0" style="4" hidden="1" customWidth="1"/>
    <col min="1530" max="1531" width="15.28515625" style="4" customWidth="1"/>
    <col min="1532" max="1534" width="0" style="4" hidden="1" customWidth="1"/>
    <col min="1535" max="1535" width="17" style="4" customWidth="1"/>
    <col min="1536" max="1536" width="19.28515625" style="4" customWidth="1"/>
    <col min="1537" max="1537" width="18.5703125" style="4" customWidth="1"/>
    <col min="1538" max="1538" width="0" style="4" hidden="1" customWidth="1"/>
    <col min="1539" max="1539" width="15.7109375" style="4" customWidth="1"/>
    <col min="1540" max="1542" width="0" style="4" hidden="1" customWidth="1"/>
    <col min="1543" max="1544" width="19.42578125" style="4" bestFit="1" customWidth="1"/>
    <col min="1545" max="1545" width="12.42578125" style="4" bestFit="1" customWidth="1"/>
    <col min="1546" max="1546" width="10.42578125" style="4"/>
    <col min="1547" max="1548" width="11.7109375" style="4" bestFit="1" customWidth="1"/>
    <col min="1549" max="1769" width="10.42578125" style="4"/>
    <col min="1770" max="1770" width="3.140625" style="4" customWidth="1"/>
    <col min="1771" max="1771" width="3.42578125" style="4" customWidth="1"/>
    <col min="1772" max="1772" width="6.7109375" style="4" customWidth="1"/>
    <col min="1773" max="1773" width="26" style="4" customWidth="1"/>
    <col min="1774" max="1774" width="17" style="4" bestFit="1" customWidth="1"/>
    <col min="1775" max="1775" width="19.28515625" style="4" bestFit="1" customWidth="1"/>
    <col min="1776" max="1777" width="17" style="4" customWidth="1"/>
    <col min="1778" max="1779" width="0" style="4" hidden="1" customWidth="1"/>
    <col min="1780" max="1780" width="17" style="4" customWidth="1"/>
    <col min="1781" max="1781" width="16.28515625" style="4" customWidth="1"/>
    <col min="1782" max="1782" width="16.140625" style="4" customWidth="1"/>
    <col min="1783" max="1783" width="15.7109375" style="4" customWidth="1"/>
    <col min="1784" max="1785" width="0" style="4" hidden="1" customWidth="1"/>
    <col min="1786" max="1787" width="15.28515625" style="4" customWidth="1"/>
    <col min="1788" max="1790" width="0" style="4" hidden="1" customWidth="1"/>
    <col min="1791" max="1791" width="17" style="4" customWidth="1"/>
    <col min="1792" max="1792" width="19.28515625" style="4" customWidth="1"/>
    <col min="1793" max="1793" width="18.5703125" style="4" customWidth="1"/>
    <col min="1794" max="1794" width="0" style="4" hidden="1" customWidth="1"/>
    <col min="1795" max="1795" width="15.7109375" style="4" customWidth="1"/>
    <col min="1796" max="1798" width="0" style="4" hidden="1" customWidth="1"/>
    <col min="1799" max="1800" width="19.42578125" style="4" bestFit="1" customWidth="1"/>
    <col min="1801" max="1801" width="12.42578125" style="4" bestFit="1" customWidth="1"/>
    <col min="1802" max="1802" width="10.42578125" style="4"/>
    <col min="1803" max="1804" width="11.7109375" style="4" bestFit="1" customWidth="1"/>
    <col min="1805" max="2025" width="10.42578125" style="4"/>
    <col min="2026" max="2026" width="3.140625" style="4" customWidth="1"/>
    <col min="2027" max="2027" width="3.42578125" style="4" customWidth="1"/>
    <col min="2028" max="2028" width="6.7109375" style="4" customWidth="1"/>
    <col min="2029" max="2029" width="26" style="4" customWidth="1"/>
    <col min="2030" max="2030" width="17" style="4" bestFit="1" customWidth="1"/>
    <col min="2031" max="2031" width="19.28515625" style="4" bestFit="1" customWidth="1"/>
    <col min="2032" max="2033" width="17" style="4" customWidth="1"/>
    <col min="2034" max="2035" width="0" style="4" hidden="1" customWidth="1"/>
    <col min="2036" max="2036" width="17" style="4" customWidth="1"/>
    <col min="2037" max="2037" width="16.28515625" style="4" customWidth="1"/>
    <col min="2038" max="2038" width="16.140625" style="4" customWidth="1"/>
    <col min="2039" max="2039" width="15.7109375" style="4" customWidth="1"/>
    <col min="2040" max="2041" width="0" style="4" hidden="1" customWidth="1"/>
    <col min="2042" max="2043" width="15.28515625" style="4" customWidth="1"/>
    <col min="2044" max="2046" width="0" style="4" hidden="1" customWidth="1"/>
    <col min="2047" max="2047" width="17" style="4" customWidth="1"/>
    <col min="2048" max="2048" width="19.28515625" style="4" customWidth="1"/>
    <col min="2049" max="2049" width="18.5703125" style="4" customWidth="1"/>
    <col min="2050" max="2050" width="0" style="4" hidden="1" customWidth="1"/>
    <col min="2051" max="2051" width="15.7109375" style="4" customWidth="1"/>
    <col min="2052" max="2054" width="0" style="4" hidden="1" customWidth="1"/>
    <col min="2055" max="2056" width="19.42578125" style="4" bestFit="1" customWidth="1"/>
    <col min="2057" max="2057" width="12.42578125" style="4" bestFit="1" customWidth="1"/>
    <col min="2058" max="2058" width="10.42578125" style="4"/>
    <col min="2059" max="2060" width="11.7109375" style="4" bestFit="1" customWidth="1"/>
    <col min="2061" max="2281" width="10.42578125" style="4"/>
    <col min="2282" max="2282" width="3.140625" style="4" customWidth="1"/>
    <col min="2283" max="2283" width="3.42578125" style="4" customWidth="1"/>
    <col min="2284" max="2284" width="6.7109375" style="4" customWidth="1"/>
    <col min="2285" max="2285" width="26" style="4" customWidth="1"/>
    <col min="2286" max="2286" width="17" style="4" bestFit="1" customWidth="1"/>
    <col min="2287" max="2287" width="19.28515625" style="4" bestFit="1" customWidth="1"/>
    <col min="2288" max="2289" width="17" style="4" customWidth="1"/>
    <col min="2290" max="2291" width="0" style="4" hidden="1" customWidth="1"/>
    <col min="2292" max="2292" width="17" style="4" customWidth="1"/>
    <col min="2293" max="2293" width="16.28515625" style="4" customWidth="1"/>
    <col min="2294" max="2294" width="16.140625" style="4" customWidth="1"/>
    <col min="2295" max="2295" width="15.7109375" style="4" customWidth="1"/>
    <col min="2296" max="2297" width="0" style="4" hidden="1" customWidth="1"/>
    <col min="2298" max="2299" width="15.28515625" style="4" customWidth="1"/>
    <col min="2300" max="2302" width="0" style="4" hidden="1" customWidth="1"/>
    <col min="2303" max="2303" width="17" style="4" customWidth="1"/>
    <col min="2304" max="2304" width="19.28515625" style="4" customWidth="1"/>
    <col min="2305" max="2305" width="18.5703125" style="4" customWidth="1"/>
    <col min="2306" max="2306" width="0" style="4" hidden="1" customWidth="1"/>
    <col min="2307" max="2307" width="15.7109375" style="4" customWidth="1"/>
    <col min="2308" max="2310" width="0" style="4" hidden="1" customWidth="1"/>
    <col min="2311" max="2312" width="19.42578125" style="4" bestFit="1" customWidth="1"/>
    <col min="2313" max="2313" width="12.42578125" style="4" bestFit="1" customWidth="1"/>
    <col min="2314" max="2314" width="10.42578125" style="4"/>
    <col min="2315" max="2316" width="11.7109375" style="4" bestFit="1" customWidth="1"/>
    <col min="2317" max="2537" width="10.42578125" style="4"/>
    <col min="2538" max="2538" width="3.140625" style="4" customWidth="1"/>
    <col min="2539" max="2539" width="3.42578125" style="4" customWidth="1"/>
    <col min="2540" max="2540" width="6.7109375" style="4" customWidth="1"/>
    <col min="2541" max="2541" width="26" style="4" customWidth="1"/>
    <col min="2542" max="2542" width="17" style="4" bestFit="1" customWidth="1"/>
    <col min="2543" max="2543" width="19.28515625" style="4" bestFit="1" customWidth="1"/>
    <col min="2544" max="2545" width="17" style="4" customWidth="1"/>
    <col min="2546" max="2547" width="0" style="4" hidden="1" customWidth="1"/>
    <col min="2548" max="2548" width="17" style="4" customWidth="1"/>
    <col min="2549" max="2549" width="16.28515625" style="4" customWidth="1"/>
    <col min="2550" max="2550" width="16.140625" style="4" customWidth="1"/>
    <col min="2551" max="2551" width="15.7109375" style="4" customWidth="1"/>
    <col min="2552" max="2553" width="0" style="4" hidden="1" customWidth="1"/>
    <col min="2554" max="2555" width="15.28515625" style="4" customWidth="1"/>
    <col min="2556" max="2558" width="0" style="4" hidden="1" customWidth="1"/>
    <col min="2559" max="2559" width="17" style="4" customWidth="1"/>
    <col min="2560" max="2560" width="19.28515625" style="4" customWidth="1"/>
    <col min="2561" max="2561" width="18.5703125" style="4" customWidth="1"/>
    <col min="2562" max="2562" width="0" style="4" hidden="1" customWidth="1"/>
    <col min="2563" max="2563" width="15.7109375" style="4" customWidth="1"/>
    <col min="2564" max="2566" width="0" style="4" hidden="1" customWidth="1"/>
    <col min="2567" max="2568" width="19.42578125" style="4" bestFit="1" customWidth="1"/>
    <col min="2569" max="2569" width="12.42578125" style="4" bestFit="1" customWidth="1"/>
    <col min="2570" max="2570" width="10.42578125" style="4"/>
    <col min="2571" max="2572" width="11.7109375" style="4" bestFit="1" customWidth="1"/>
    <col min="2573" max="2793" width="10.42578125" style="4"/>
    <col min="2794" max="2794" width="3.140625" style="4" customWidth="1"/>
    <col min="2795" max="2795" width="3.42578125" style="4" customWidth="1"/>
    <col min="2796" max="2796" width="6.7109375" style="4" customWidth="1"/>
    <col min="2797" max="2797" width="26" style="4" customWidth="1"/>
    <col min="2798" max="2798" width="17" style="4" bestFit="1" customWidth="1"/>
    <col min="2799" max="2799" width="19.28515625" style="4" bestFit="1" customWidth="1"/>
    <col min="2800" max="2801" width="17" style="4" customWidth="1"/>
    <col min="2802" max="2803" width="0" style="4" hidden="1" customWidth="1"/>
    <col min="2804" max="2804" width="17" style="4" customWidth="1"/>
    <col min="2805" max="2805" width="16.28515625" style="4" customWidth="1"/>
    <col min="2806" max="2806" width="16.140625" style="4" customWidth="1"/>
    <col min="2807" max="2807" width="15.7109375" style="4" customWidth="1"/>
    <col min="2808" max="2809" width="0" style="4" hidden="1" customWidth="1"/>
    <col min="2810" max="2811" width="15.28515625" style="4" customWidth="1"/>
    <col min="2812" max="2814" width="0" style="4" hidden="1" customWidth="1"/>
    <col min="2815" max="2815" width="17" style="4" customWidth="1"/>
    <col min="2816" max="2816" width="19.28515625" style="4" customWidth="1"/>
    <col min="2817" max="2817" width="18.5703125" style="4" customWidth="1"/>
    <col min="2818" max="2818" width="0" style="4" hidden="1" customWidth="1"/>
    <col min="2819" max="2819" width="15.7109375" style="4" customWidth="1"/>
    <col min="2820" max="2822" width="0" style="4" hidden="1" customWidth="1"/>
    <col min="2823" max="2824" width="19.42578125" style="4" bestFit="1" customWidth="1"/>
    <col min="2825" max="2825" width="12.42578125" style="4" bestFit="1" customWidth="1"/>
    <col min="2826" max="2826" width="10.42578125" style="4"/>
    <col min="2827" max="2828" width="11.7109375" style="4" bestFit="1" customWidth="1"/>
    <col min="2829" max="3049" width="10.42578125" style="4"/>
    <col min="3050" max="3050" width="3.140625" style="4" customWidth="1"/>
    <col min="3051" max="3051" width="3.42578125" style="4" customWidth="1"/>
    <col min="3052" max="3052" width="6.7109375" style="4" customWidth="1"/>
    <col min="3053" max="3053" width="26" style="4" customWidth="1"/>
    <col min="3054" max="3054" width="17" style="4" bestFit="1" customWidth="1"/>
    <col min="3055" max="3055" width="19.28515625" style="4" bestFit="1" customWidth="1"/>
    <col min="3056" max="3057" width="17" style="4" customWidth="1"/>
    <col min="3058" max="3059" width="0" style="4" hidden="1" customWidth="1"/>
    <col min="3060" max="3060" width="17" style="4" customWidth="1"/>
    <col min="3061" max="3061" width="16.28515625" style="4" customWidth="1"/>
    <col min="3062" max="3062" width="16.140625" style="4" customWidth="1"/>
    <col min="3063" max="3063" width="15.7109375" style="4" customWidth="1"/>
    <col min="3064" max="3065" width="0" style="4" hidden="1" customWidth="1"/>
    <col min="3066" max="3067" width="15.28515625" style="4" customWidth="1"/>
    <col min="3068" max="3070" width="0" style="4" hidden="1" customWidth="1"/>
    <col min="3071" max="3071" width="17" style="4" customWidth="1"/>
    <col min="3072" max="3072" width="19.28515625" style="4" customWidth="1"/>
    <col min="3073" max="3073" width="18.5703125" style="4" customWidth="1"/>
    <col min="3074" max="3074" width="0" style="4" hidden="1" customWidth="1"/>
    <col min="3075" max="3075" width="15.7109375" style="4" customWidth="1"/>
    <col min="3076" max="3078" width="0" style="4" hidden="1" customWidth="1"/>
    <col min="3079" max="3080" width="19.42578125" style="4" bestFit="1" customWidth="1"/>
    <col min="3081" max="3081" width="12.42578125" style="4" bestFit="1" customWidth="1"/>
    <col min="3082" max="3082" width="10.42578125" style="4"/>
    <col min="3083" max="3084" width="11.7109375" style="4" bestFit="1" customWidth="1"/>
    <col min="3085" max="3305" width="10.42578125" style="4"/>
    <col min="3306" max="3306" width="3.140625" style="4" customWidth="1"/>
    <col min="3307" max="3307" width="3.42578125" style="4" customWidth="1"/>
    <col min="3308" max="3308" width="6.7109375" style="4" customWidth="1"/>
    <col min="3309" max="3309" width="26" style="4" customWidth="1"/>
    <col min="3310" max="3310" width="17" style="4" bestFit="1" customWidth="1"/>
    <col min="3311" max="3311" width="19.28515625" style="4" bestFit="1" customWidth="1"/>
    <col min="3312" max="3313" width="17" style="4" customWidth="1"/>
    <col min="3314" max="3315" width="0" style="4" hidden="1" customWidth="1"/>
    <col min="3316" max="3316" width="17" style="4" customWidth="1"/>
    <col min="3317" max="3317" width="16.28515625" style="4" customWidth="1"/>
    <col min="3318" max="3318" width="16.140625" style="4" customWidth="1"/>
    <col min="3319" max="3319" width="15.7109375" style="4" customWidth="1"/>
    <col min="3320" max="3321" width="0" style="4" hidden="1" customWidth="1"/>
    <col min="3322" max="3323" width="15.28515625" style="4" customWidth="1"/>
    <col min="3324" max="3326" width="0" style="4" hidden="1" customWidth="1"/>
    <col min="3327" max="3327" width="17" style="4" customWidth="1"/>
    <col min="3328" max="3328" width="19.28515625" style="4" customWidth="1"/>
    <col min="3329" max="3329" width="18.5703125" style="4" customWidth="1"/>
    <col min="3330" max="3330" width="0" style="4" hidden="1" customWidth="1"/>
    <col min="3331" max="3331" width="15.7109375" style="4" customWidth="1"/>
    <col min="3332" max="3334" width="0" style="4" hidden="1" customWidth="1"/>
    <col min="3335" max="3336" width="19.42578125" style="4" bestFit="1" customWidth="1"/>
    <col min="3337" max="3337" width="12.42578125" style="4" bestFit="1" customWidth="1"/>
    <col min="3338" max="3338" width="10.42578125" style="4"/>
    <col min="3339" max="3340" width="11.7109375" style="4" bestFit="1" customWidth="1"/>
    <col min="3341" max="3561" width="10.42578125" style="4"/>
    <col min="3562" max="3562" width="3.140625" style="4" customWidth="1"/>
    <col min="3563" max="3563" width="3.42578125" style="4" customWidth="1"/>
    <col min="3564" max="3564" width="6.7109375" style="4" customWidth="1"/>
    <col min="3565" max="3565" width="26" style="4" customWidth="1"/>
    <col min="3566" max="3566" width="17" style="4" bestFit="1" customWidth="1"/>
    <col min="3567" max="3567" width="19.28515625" style="4" bestFit="1" customWidth="1"/>
    <col min="3568" max="3569" width="17" style="4" customWidth="1"/>
    <col min="3570" max="3571" width="0" style="4" hidden="1" customWidth="1"/>
    <col min="3572" max="3572" width="17" style="4" customWidth="1"/>
    <col min="3573" max="3573" width="16.28515625" style="4" customWidth="1"/>
    <col min="3574" max="3574" width="16.140625" style="4" customWidth="1"/>
    <col min="3575" max="3575" width="15.7109375" style="4" customWidth="1"/>
    <col min="3576" max="3577" width="0" style="4" hidden="1" customWidth="1"/>
    <col min="3578" max="3579" width="15.28515625" style="4" customWidth="1"/>
    <col min="3580" max="3582" width="0" style="4" hidden="1" customWidth="1"/>
    <col min="3583" max="3583" width="17" style="4" customWidth="1"/>
    <col min="3584" max="3584" width="19.28515625" style="4" customWidth="1"/>
    <col min="3585" max="3585" width="18.5703125" style="4" customWidth="1"/>
    <col min="3586" max="3586" width="0" style="4" hidden="1" customWidth="1"/>
    <col min="3587" max="3587" width="15.7109375" style="4" customWidth="1"/>
    <col min="3588" max="3590" width="0" style="4" hidden="1" customWidth="1"/>
    <col min="3591" max="3592" width="19.42578125" style="4" bestFit="1" customWidth="1"/>
    <col min="3593" max="3593" width="12.42578125" style="4" bestFit="1" customWidth="1"/>
    <col min="3594" max="3594" width="10.42578125" style="4"/>
    <col min="3595" max="3596" width="11.7109375" style="4" bestFit="1" customWidth="1"/>
    <col min="3597" max="3817" width="10.42578125" style="4"/>
    <col min="3818" max="3818" width="3.140625" style="4" customWidth="1"/>
    <col min="3819" max="3819" width="3.42578125" style="4" customWidth="1"/>
    <col min="3820" max="3820" width="6.7109375" style="4" customWidth="1"/>
    <col min="3821" max="3821" width="26" style="4" customWidth="1"/>
    <col min="3822" max="3822" width="17" style="4" bestFit="1" customWidth="1"/>
    <col min="3823" max="3823" width="19.28515625" style="4" bestFit="1" customWidth="1"/>
    <col min="3824" max="3825" width="17" style="4" customWidth="1"/>
    <col min="3826" max="3827" width="0" style="4" hidden="1" customWidth="1"/>
    <col min="3828" max="3828" width="17" style="4" customWidth="1"/>
    <col min="3829" max="3829" width="16.28515625" style="4" customWidth="1"/>
    <col min="3830" max="3830" width="16.140625" style="4" customWidth="1"/>
    <col min="3831" max="3831" width="15.7109375" style="4" customWidth="1"/>
    <col min="3832" max="3833" width="0" style="4" hidden="1" customWidth="1"/>
    <col min="3834" max="3835" width="15.28515625" style="4" customWidth="1"/>
    <col min="3836" max="3838" width="0" style="4" hidden="1" customWidth="1"/>
    <col min="3839" max="3839" width="17" style="4" customWidth="1"/>
    <col min="3840" max="3840" width="19.28515625" style="4" customWidth="1"/>
    <col min="3841" max="3841" width="18.5703125" style="4" customWidth="1"/>
    <col min="3842" max="3842" width="0" style="4" hidden="1" customWidth="1"/>
    <col min="3843" max="3843" width="15.7109375" style="4" customWidth="1"/>
    <col min="3844" max="3846" width="0" style="4" hidden="1" customWidth="1"/>
    <col min="3847" max="3848" width="19.42578125" style="4" bestFit="1" customWidth="1"/>
    <col min="3849" max="3849" width="12.42578125" style="4" bestFit="1" customWidth="1"/>
    <col min="3850" max="3850" width="10.42578125" style="4"/>
    <col min="3851" max="3852" width="11.7109375" style="4" bestFit="1" customWidth="1"/>
    <col min="3853" max="4073" width="10.42578125" style="4"/>
    <col min="4074" max="4074" width="3.140625" style="4" customWidth="1"/>
    <col min="4075" max="4075" width="3.42578125" style="4" customWidth="1"/>
    <col min="4076" max="4076" width="6.7109375" style="4" customWidth="1"/>
    <col min="4077" max="4077" width="26" style="4" customWidth="1"/>
    <col min="4078" max="4078" width="17" style="4" bestFit="1" customWidth="1"/>
    <col min="4079" max="4079" width="19.28515625" style="4" bestFit="1" customWidth="1"/>
    <col min="4080" max="4081" width="17" style="4" customWidth="1"/>
    <col min="4082" max="4083" width="0" style="4" hidden="1" customWidth="1"/>
    <col min="4084" max="4084" width="17" style="4" customWidth="1"/>
    <col min="4085" max="4085" width="16.28515625" style="4" customWidth="1"/>
    <col min="4086" max="4086" width="16.140625" style="4" customWidth="1"/>
    <col min="4087" max="4087" width="15.7109375" style="4" customWidth="1"/>
    <col min="4088" max="4089" width="0" style="4" hidden="1" customWidth="1"/>
    <col min="4090" max="4091" width="15.28515625" style="4" customWidth="1"/>
    <col min="4092" max="4094" width="0" style="4" hidden="1" customWidth="1"/>
    <col min="4095" max="4095" width="17" style="4" customWidth="1"/>
    <col min="4096" max="4096" width="19.28515625" style="4" customWidth="1"/>
    <col min="4097" max="4097" width="18.5703125" style="4" customWidth="1"/>
    <col min="4098" max="4098" width="0" style="4" hidden="1" customWidth="1"/>
    <col min="4099" max="4099" width="15.7109375" style="4" customWidth="1"/>
    <col min="4100" max="4102" width="0" style="4" hidden="1" customWidth="1"/>
    <col min="4103" max="4104" width="19.42578125" style="4" bestFit="1" customWidth="1"/>
    <col min="4105" max="4105" width="12.42578125" style="4" bestFit="1" customWidth="1"/>
    <col min="4106" max="4106" width="10.42578125" style="4"/>
    <col min="4107" max="4108" width="11.7109375" style="4" bestFit="1" customWidth="1"/>
    <col min="4109" max="4329" width="10.42578125" style="4"/>
    <col min="4330" max="4330" width="3.140625" style="4" customWidth="1"/>
    <col min="4331" max="4331" width="3.42578125" style="4" customWidth="1"/>
    <col min="4332" max="4332" width="6.7109375" style="4" customWidth="1"/>
    <col min="4333" max="4333" width="26" style="4" customWidth="1"/>
    <col min="4334" max="4334" width="17" style="4" bestFit="1" customWidth="1"/>
    <col min="4335" max="4335" width="19.28515625" style="4" bestFit="1" customWidth="1"/>
    <col min="4336" max="4337" width="17" style="4" customWidth="1"/>
    <col min="4338" max="4339" width="0" style="4" hidden="1" customWidth="1"/>
    <col min="4340" max="4340" width="17" style="4" customWidth="1"/>
    <col min="4341" max="4341" width="16.28515625" style="4" customWidth="1"/>
    <col min="4342" max="4342" width="16.140625" style="4" customWidth="1"/>
    <col min="4343" max="4343" width="15.7109375" style="4" customWidth="1"/>
    <col min="4344" max="4345" width="0" style="4" hidden="1" customWidth="1"/>
    <col min="4346" max="4347" width="15.28515625" style="4" customWidth="1"/>
    <col min="4348" max="4350" width="0" style="4" hidden="1" customWidth="1"/>
    <col min="4351" max="4351" width="17" style="4" customWidth="1"/>
    <col min="4352" max="4352" width="19.28515625" style="4" customWidth="1"/>
    <col min="4353" max="4353" width="18.5703125" style="4" customWidth="1"/>
    <col min="4354" max="4354" width="0" style="4" hidden="1" customWidth="1"/>
    <col min="4355" max="4355" width="15.7109375" style="4" customWidth="1"/>
    <col min="4356" max="4358" width="0" style="4" hidden="1" customWidth="1"/>
    <col min="4359" max="4360" width="19.42578125" style="4" bestFit="1" customWidth="1"/>
    <col min="4361" max="4361" width="12.42578125" style="4" bestFit="1" customWidth="1"/>
    <col min="4362" max="4362" width="10.42578125" style="4"/>
    <col min="4363" max="4364" width="11.7109375" style="4" bestFit="1" customWidth="1"/>
    <col min="4365" max="4585" width="10.42578125" style="4"/>
    <col min="4586" max="4586" width="3.140625" style="4" customWidth="1"/>
    <col min="4587" max="4587" width="3.42578125" style="4" customWidth="1"/>
    <col min="4588" max="4588" width="6.7109375" style="4" customWidth="1"/>
    <col min="4589" max="4589" width="26" style="4" customWidth="1"/>
    <col min="4590" max="4590" width="17" style="4" bestFit="1" customWidth="1"/>
    <col min="4591" max="4591" width="19.28515625" style="4" bestFit="1" customWidth="1"/>
    <col min="4592" max="4593" width="17" style="4" customWidth="1"/>
    <col min="4594" max="4595" width="0" style="4" hidden="1" customWidth="1"/>
    <col min="4596" max="4596" width="17" style="4" customWidth="1"/>
    <col min="4597" max="4597" width="16.28515625" style="4" customWidth="1"/>
    <col min="4598" max="4598" width="16.140625" style="4" customWidth="1"/>
    <col min="4599" max="4599" width="15.7109375" style="4" customWidth="1"/>
    <col min="4600" max="4601" width="0" style="4" hidden="1" customWidth="1"/>
    <col min="4602" max="4603" width="15.28515625" style="4" customWidth="1"/>
    <col min="4604" max="4606" width="0" style="4" hidden="1" customWidth="1"/>
    <col min="4607" max="4607" width="17" style="4" customWidth="1"/>
    <col min="4608" max="4608" width="19.28515625" style="4" customWidth="1"/>
    <col min="4609" max="4609" width="18.5703125" style="4" customWidth="1"/>
    <col min="4610" max="4610" width="0" style="4" hidden="1" customWidth="1"/>
    <col min="4611" max="4611" width="15.7109375" style="4" customWidth="1"/>
    <col min="4612" max="4614" width="0" style="4" hidden="1" customWidth="1"/>
    <col min="4615" max="4616" width="19.42578125" style="4" bestFit="1" customWidth="1"/>
    <col min="4617" max="4617" width="12.42578125" style="4" bestFit="1" customWidth="1"/>
    <col min="4618" max="4618" width="10.42578125" style="4"/>
    <col min="4619" max="4620" width="11.7109375" style="4" bestFit="1" customWidth="1"/>
    <col min="4621" max="4841" width="10.42578125" style="4"/>
    <col min="4842" max="4842" width="3.140625" style="4" customWidth="1"/>
    <col min="4843" max="4843" width="3.42578125" style="4" customWidth="1"/>
    <col min="4844" max="4844" width="6.7109375" style="4" customWidth="1"/>
    <col min="4845" max="4845" width="26" style="4" customWidth="1"/>
    <col min="4846" max="4846" width="17" style="4" bestFit="1" customWidth="1"/>
    <col min="4847" max="4847" width="19.28515625" style="4" bestFit="1" customWidth="1"/>
    <col min="4848" max="4849" width="17" style="4" customWidth="1"/>
    <col min="4850" max="4851" width="0" style="4" hidden="1" customWidth="1"/>
    <col min="4852" max="4852" width="17" style="4" customWidth="1"/>
    <col min="4853" max="4853" width="16.28515625" style="4" customWidth="1"/>
    <col min="4854" max="4854" width="16.140625" style="4" customWidth="1"/>
    <col min="4855" max="4855" width="15.7109375" style="4" customWidth="1"/>
    <col min="4856" max="4857" width="0" style="4" hidden="1" customWidth="1"/>
    <col min="4858" max="4859" width="15.28515625" style="4" customWidth="1"/>
    <col min="4860" max="4862" width="0" style="4" hidden="1" customWidth="1"/>
    <col min="4863" max="4863" width="17" style="4" customWidth="1"/>
    <col min="4864" max="4864" width="19.28515625" style="4" customWidth="1"/>
    <col min="4865" max="4865" width="18.5703125" style="4" customWidth="1"/>
    <col min="4866" max="4866" width="0" style="4" hidden="1" customWidth="1"/>
    <col min="4867" max="4867" width="15.7109375" style="4" customWidth="1"/>
    <col min="4868" max="4870" width="0" style="4" hidden="1" customWidth="1"/>
    <col min="4871" max="4872" width="19.42578125" style="4" bestFit="1" customWidth="1"/>
    <col min="4873" max="4873" width="12.42578125" style="4" bestFit="1" customWidth="1"/>
    <col min="4874" max="4874" width="10.42578125" style="4"/>
    <col min="4875" max="4876" width="11.7109375" style="4" bestFit="1" customWidth="1"/>
    <col min="4877" max="5097" width="10.42578125" style="4"/>
    <col min="5098" max="5098" width="3.140625" style="4" customWidth="1"/>
    <col min="5099" max="5099" width="3.42578125" style="4" customWidth="1"/>
    <col min="5100" max="5100" width="6.7109375" style="4" customWidth="1"/>
    <col min="5101" max="5101" width="26" style="4" customWidth="1"/>
    <col min="5102" max="5102" width="17" style="4" bestFit="1" customWidth="1"/>
    <col min="5103" max="5103" width="19.28515625" style="4" bestFit="1" customWidth="1"/>
    <col min="5104" max="5105" width="17" style="4" customWidth="1"/>
    <col min="5106" max="5107" width="0" style="4" hidden="1" customWidth="1"/>
    <col min="5108" max="5108" width="17" style="4" customWidth="1"/>
    <col min="5109" max="5109" width="16.28515625" style="4" customWidth="1"/>
    <col min="5110" max="5110" width="16.140625" style="4" customWidth="1"/>
    <col min="5111" max="5111" width="15.7109375" style="4" customWidth="1"/>
    <col min="5112" max="5113" width="0" style="4" hidden="1" customWidth="1"/>
    <col min="5114" max="5115" width="15.28515625" style="4" customWidth="1"/>
    <col min="5116" max="5118" width="0" style="4" hidden="1" customWidth="1"/>
    <col min="5119" max="5119" width="17" style="4" customWidth="1"/>
    <col min="5120" max="5120" width="19.28515625" style="4" customWidth="1"/>
    <col min="5121" max="5121" width="18.5703125" style="4" customWidth="1"/>
    <col min="5122" max="5122" width="0" style="4" hidden="1" customWidth="1"/>
    <col min="5123" max="5123" width="15.7109375" style="4" customWidth="1"/>
    <col min="5124" max="5126" width="0" style="4" hidden="1" customWidth="1"/>
    <col min="5127" max="5128" width="19.42578125" style="4" bestFit="1" customWidth="1"/>
    <col min="5129" max="5129" width="12.42578125" style="4" bestFit="1" customWidth="1"/>
    <col min="5130" max="5130" width="10.42578125" style="4"/>
    <col min="5131" max="5132" width="11.7109375" style="4" bestFit="1" customWidth="1"/>
    <col min="5133" max="5353" width="10.42578125" style="4"/>
    <col min="5354" max="5354" width="3.140625" style="4" customWidth="1"/>
    <col min="5355" max="5355" width="3.42578125" style="4" customWidth="1"/>
    <col min="5356" max="5356" width="6.7109375" style="4" customWidth="1"/>
    <col min="5357" max="5357" width="26" style="4" customWidth="1"/>
    <col min="5358" max="5358" width="17" style="4" bestFit="1" customWidth="1"/>
    <col min="5359" max="5359" width="19.28515625" style="4" bestFit="1" customWidth="1"/>
    <col min="5360" max="5361" width="17" style="4" customWidth="1"/>
    <col min="5362" max="5363" width="0" style="4" hidden="1" customWidth="1"/>
    <col min="5364" max="5364" width="17" style="4" customWidth="1"/>
    <col min="5365" max="5365" width="16.28515625" style="4" customWidth="1"/>
    <col min="5366" max="5366" width="16.140625" style="4" customWidth="1"/>
    <col min="5367" max="5367" width="15.7109375" style="4" customWidth="1"/>
    <col min="5368" max="5369" width="0" style="4" hidden="1" customWidth="1"/>
    <col min="5370" max="5371" width="15.28515625" style="4" customWidth="1"/>
    <col min="5372" max="5374" width="0" style="4" hidden="1" customWidth="1"/>
    <col min="5375" max="5375" width="17" style="4" customWidth="1"/>
    <col min="5376" max="5376" width="19.28515625" style="4" customWidth="1"/>
    <col min="5377" max="5377" width="18.5703125" style="4" customWidth="1"/>
    <col min="5378" max="5378" width="0" style="4" hidden="1" customWidth="1"/>
    <col min="5379" max="5379" width="15.7109375" style="4" customWidth="1"/>
    <col min="5380" max="5382" width="0" style="4" hidden="1" customWidth="1"/>
    <col min="5383" max="5384" width="19.42578125" style="4" bestFit="1" customWidth="1"/>
    <col min="5385" max="5385" width="12.42578125" style="4" bestFit="1" customWidth="1"/>
    <col min="5386" max="5386" width="10.42578125" style="4"/>
    <col min="5387" max="5388" width="11.7109375" style="4" bestFit="1" customWidth="1"/>
    <col min="5389" max="5609" width="10.42578125" style="4"/>
    <col min="5610" max="5610" width="3.140625" style="4" customWidth="1"/>
    <col min="5611" max="5611" width="3.42578125" style="4" customWidth="1"/>
    <col min="5612" max="5612" width="6.7109375" style="4" customWidth="1"/>
    <col min="5613" max="5613" width="26" style="4" customWidth="1"/>
    <col min="5614" max="5614" width="17" style="4" bestFit="1" customWidth="1"/>
    <col min="5615" max="5615" width="19.28515625" style="4" bestFit="1" customWidth="1"/>
    <col min="5616" max="5617" width="17" style="4" customWidth="1"/>
    <col min="5618" max="5619" width="0" style="4" hidden="1" customWidth="1"/>
    <col min="5620" max="5620" width="17" style="4" customWidth="1"/>
    <col min="5621" max="5621" width="16.28515625" style="4" customWidth="1"/>
    <col min="5622" max="5622" width="16.140625" style="4" customWidth="1"/>
    <col min="5623" max="5623" width="15.7109375" style="4" customWidth="1"/>
    <col min="5624" max="5625" width="0" style="4" hidden="1" customWidth="1"/>
    <col min="5626" max="5627" width="15.28515625" style="4" customWidth="1"/>
    <col min="5628" max="5630" width="0" style="4" hidden="1" customWidth="1"/>
    <col min="5631" max="5631" width="17" style="4" customWidth="1"/>
    <col min="5632" max="5632" width="19.28515625" style="4" customWidth="1"/>
    <col min="5633" max="5633" width="18.5703125" style="4" customWidth="1"/>
    <col min="5634" max="5634" width="0" style="4" hidden="1" customWidth="1"/>
    <col min="5635" max="5635" width="15.7109375" style="4" customWidth="1"/>
    <col min="5636" max="5638" width="0" style="4" hidden="1" customWidth="1"/>
    <col min="5639" max="5640" width="19.42578125" style="4" bestFit="1" customWidth="1"/>
    <col min="5641" max="5641" width="12.42578125" style="4" bestFit="1" customWidth="1"/>
    <col min="5642" max="5642" width="10.42578125" style="4"/>
    <col min="5643" max="5644" width="11.7109375" style="4" bestFit="1" customWidth="1"/>
    <col min="5645" max="5865" width="10.42578125" style="4"/>
    <col min="5866" max="5866" width="3.140625" style="4" customWidth="1"/>
    <col min="5867" max="5867" width="3.42578125" style="4" customWidth="1"/>
    <col min="5868" max="5868" width="6.7109375" style="4" customWidth="1"/>
    <col min="5869" max="5869" width="26" style="4" customWidth="1"/>
    <col min="5870" max="5870" width="17" style="4" bestFit="1" customWidth="1"/>
    <col min="5871" max="5871" width="19.28515625" style="4" bestFit="1" customWidth="1"/>
    <col min="5872" max="5873" width="17" style="4" customWidth="1"/>
    <col min="5874" max="5875" width="0" style="4" hidden="1" customWidth="1"/>
    <col min="5876" max="5876" width="17" style="4" customWidth="1"/>
    <col min="5877" max="5877" width="16.28515625" style="4" customWidth="1"/>
    <col min="5878" max="5878" width="16.140625" style="4" customWidth="1"/>
    <col min="5879" max="5879" width="15.7109375" style="4" customWidth="1"/>
    <col min="5880" max="5881" width="0" style="4" hidden="1" customWidth="1"/>
    <col min="5882" max="5883" width="15.28515625" style="4" customWidth="1"/>
    <col min="5884" max="5886" width="0" style="4" hidden="1" customWidth="1"/>
    <col min="5887" max="5887" width="17" style="4" customWidth="1"/>
    <col min="5888" max="5888" width="19.28515625" style="4" customWidth="1"/>
    <col min="5889" max="5889" width="18.5703125" style="4" customWidth="1"/>
    <col min="5890" max="5890" width="0" style="4" hidden="1" customWidth="1"/>
    <col min="5891" max="5891" width="15.7109375" style="4" customWidth="1"/>
    <col min="5892" max="5894" width="0" style="4" hidden="1" customWidth="1"/>
    <col min="5895" max="5896" width="19.42578125" style="4" bestFit="1" customWidth="1"/>
    <col min="5897" max="5897" width="12.42578125" style="4" bestFit="1" customWidth="1"/>
    <col min="5898" max="5898" width="10.42578125" style="4"/>
    <col min="5899" max="5900" width="11.7109375" style="4" bestFit="1" customWidth="1"/>
    <col min="5901" max="6121" width="10.42578125" style="4"/>
    <col min="6122" max="6122" width="3.140625" style="4" customWidth="1"/>
    <col min="6123" max="6123" width="3.42578125" style="4" customWidth="1"/>
    <col min="6124" max="6124" width="6.7109375" style="4" customWidth="1"/>
    <col min="6125" max="6125" width="26" style="4" customWidth="1"/>
    <col min="6126" max="6126" width="17" style="4" bestFit="1" customWidth="1"/>
    <col min="6127" max="6127" width="19.28515625" style="4" bestFit="1" customWidth="1"/>
    <col min="6128" max="6129" width="17" style="4" customWidth="1"/>
    <col min="6130" max="6131" width="0" style="4" hidden="1" customWidth="1"/>
    <col min="6132" max="6132" width="17" style="4" customWidth="1"/>
    <col min="6133" max="6133" width="16.28515625" style="4" customWidth="1"/>
    <col min="6134" max="6134" width="16.140625" style="4" customWidth="1"/>
    <col min="6135" max="6135" width="15.7109375" style="4" customWidth="1"/>
    <col min="6136" max="6137" width="0" style="4" hidden="1" customWidth="1"/>
    <col min="6138" max="6139" width="15.28515625" style="4" customWidth="1"/>
    <col min="6140" max="6142" width="0" style="4" hidden="1" customWidth="1"/>
    <col min="6143" max="6143" width="17" style="4" customWidth="1"/>
    <col min="6144" max="6144" width="19.28515625" style="4" customWidth="1"/>
    <col min="6145" max="6145" width="18.5703125" style="4" customWidth="1"/>
    <col min="6146" max="6146" width="0" style="4" hidden="1" customWidth="1"/>
    <col min="6147" max="6147" width="15.7109375" style="4" customWidth="1"/>
    <col min="6148" max="6150" width="0" style="4" hidden="1" customWidth="1"/>
    <col min="6151" max="6152" width="19.42578125" style="4" bestFit="1" customWidth="1"/>
    <col min="6153" max="6153" width="12.42578125" style="4" bestFit="1" customWidth="1"/>
    <col min="6154" max="6154" width="10.42578125" style="4"/>
    <col min="6155" max="6156" width="11.7109375" style="4" bestFit="1" customWidth="1"/>
    <col min="6157" max="6377" width="10.42578125" style="4"/>
    <col min="6378" max="6378" width="3.140625" style="4" customWidth="1"/>
    <col min="6379" max="6379" width="3.42578125" style="4" customWidth="1"/>
    <col min="6380" max="6380" width="6.7109375" style="4" customWidth="1"/>
    <col min="6381" max="6381" width="26" style="4" customWidth="1"/>
    <col min="6382" max="6382" width="17" style="4" bestFit="1" customWidth="1"/>
    <col min="6383" max="6383" width="19.28515625" style="4" bestFit="1" customWidth="1"/>
    <col min="6384" max="6385" width="17" style="4" customWidth="1"/>
    <col min="6386" max="6387" width="0" style="4" hidden="1" customWidth="1"/>
    <col min="6388" max="6388" width="17" style="4" customWidth="1"/>
    <col min="6389" max="6389" width="16.28515625" style="4" customWidth="1"/>
    <col min="6390" max="6390" width="16.140625" style="4" customWidth="1"/>
    <col min="6391" max="6391" width="15.7109375" style="4" customWidth="1"/>
    <col min="6392" max="6393" width="0" style="4" hidden="1" customWidth="1"/>
    <col min="6394" max="6395" width="15.28515625" style="4" customWidth="1"/>
    <col min="6396" max="6398" width="0" style="4" hidden="1" customWidth="1"/>
    <col min="6399" max="6399" width="17" style="4" customWidth="1"/>
    <col min="6400" max="6400" width="19.28515625" style="4" customWidth="1"/>
    <col min="6401" max="6401" width="18.5703125" style="4" customWidth="1"/>
    <col min="6402" max="6402" width="0" style="4" hidden="1" customWidth="1"/>
    <col min="6403" max="6403" width="15.7109375" style="4" customWidth="1"/>
    <col min="6404" max="6406" width="0" style="4" hidden="1" customWidth="1"/>
    <col min="6407" max="6408" width="19.42578125" style="4" bestFit="1" customWidth="1"/>
    <col min="6409" max="6409" width="12.42578125" style="4" bestFit="1" customWidth="1"/>
    <col min="6410" max="6410" width="10.42578125" style="4"/>
    <col min="6411" max="6412" width="11.7109375" style="4" bestFit="1" customWidth="1"/>
    <col min="6413" max="6633" width="10.42578125" style="4"/>
    <col min="6634" max="6634" width="3.140625" style="4" customWidth="1"/>
    <col min="6635" max="6635" width="3.42578125" style="4" customWidth="1"/>
    <col min="6636" max="6636" width="6.7109375" style="4" customWidth="1"/>
    <col min="6637" max="6637" width="26" style="4" customWidth="1"/>
    <col min="6638" max="6638" width="17" style="4" bestFit="1" customWidth="1"/>
    <col min="6639" max="6639" width="19.28515625" style="4" bestFit="1" customWidth="1"/>
    <col min="6640" max="6641" width="17" style="4" customWidth="1"/>
    <col min="6642" max="6643" width="0" style="4" hidden="1" customWidth="1"/>
    <col min="6644" max="6644" width="17" style="4" customWidth="1"/>
    <col min="6645" max="6645" width="16.28515625" style="4" customWidth="1"/>
    <col min="6646" max="6646" width="16.140625" style="4" customWidth="1"/>
    <col min="6647" max="6647" width="15.7109375" style="4" customWidth="1"/>
    <col min="6648" max="6649" width="0" style="4" hidden="1" customWidth="1"/>
    <col min="6650" max="6651" width="15.28515625" style="4" customWidth="1"/>
    <col min="6652" max="6654" width="0" style="4" hidden="1" customWidth="1"/>
    <col min="6655" max="6655" width="17" style="4" customWidth="1"/>
    <col min="6656" max="6656" width="19.28515625" style="4" customWidth="1"/>
    <col min="6657" max="6657" width="18.5703125" style="4" customWidth="1"/>
    <col min="6658" max="6658" width="0" style="4" hidden="1" customWidth="1"/>
    <col min="6659" max="6659" width="15.7109375" style="4" customWidth="1"/>
    <col min="6660" max="6662" width="0" style="4" hidden="1" customWidth="1"/>
    <col min="6663" max="6664" width="19.42578125" style="4" bestFit="1" customWidth="1"/>
    <col min="6665" max="6665" width="12.42578125" style="4" bestFit="1" customWidth="1"/>
    <col min="6666" max="6666" width="10.42578125" style="4"/>
    <col min="6667" max="6668" width="11.7109375" style="4" bestFit="1" customWidth="1"/>
    <col min="6669" max="6889" width="10.42578125" style="4"/>
    <col min="6890" max="6890" width="3.140625" style="4" customWidth="1"/>
    <col min="6891" max="6891" width="3.42578125" style="4" customWidth="1"/>
    <col min="6892" max="6892" width="6.7109375" style="4" customWidth="1"/>
    <col min="6893" max="6893" width="26" style="4" customWidth="1"/>
    <col min="6894" max="6894" width="17" style="4" bestFit="1" customWidth="1"/>
    <col min="6895" max="6895" width="19.28515625" style="4" bestFit="1" customWidth="1"/>
    <col min="6896" max="6897" width="17" style="4" customWidth="1"/>
    <col min="6898" max="6899" width="0" style="4" hidden="1" customWidth="1"/>
    <col min="6900" max="6900" width="17" style="4" customWidth="1"/>
    <col min="6901" max="6901" width="16.28515625" style="4" customWidth="1"/>
    <col min="6902" max="6902" width="16.140625" style="4" customWidth="1"/>
    <col min="6903" max="6903" width="15.7109375" style="4" customWidth="1"/>
    <col min="6904" max="6905" width="0" style="4" hidden="1" customWidth="1"/>
    <col min="6906" max="6907" width="15.28515625" style="4" customWidth="1"/>
    <col min="6908" max="6910" width="0" style="4" hidden="1" customWidth="1"/>
    <col min="6911" max="6911" width="17" style="4" customWidth="1"/>
    <col min="6912" max="6912" width="19.28515625" style="4" customWidth="1"/>
    <col min="6913" max="6913" width="18.5703125" style="4" customWidth="1"/>
    <col min="6914" max="6914" width="0" style="4" hidden="1" customWidth="1"/>
    <col min="6915" max="6915" width="15.7109375" style="4" customWidth="1"/>
    <col min="6916" max="6918" width="0" style="4" hidden="1" customWidth="1"/>
    <col min="6919" max="6920" width="19.42578125" style="4" bestFit="1" customWidth="1"/>
    <col min="6921" max="6921" width="12.42578125" style="4" bestFit="1" customWidth="1"/>
    <col min="6922" max="6922" width="10.42578125" style="4"/>
    <col min="6923" max="6924" width="11.7109375" style="4" bestFit="1" customWidth="1"/>
    <col min="6925" max="7145" width="10.42578125" style="4"/>
    <col min="7146" max="7146" width="3.140625" style="4" customWidth="1"/>
    <col min="7147" max="7147" width="3.42578125" style="4" customWidth="1"/>
    <col min="7148" max="7148" width="6.7109375" style="4" customWidth="1"/>
    <col min="7149" max="7149" width="26" style="4" customWidth="1"/>
    <col min="7150" max="7150" width="17" style="4" bestFit="1" customWidth="1"/>
    <col min="7151" max="7151" width="19.28515625" style="4" bestFit="1" customWidth="1"/>
    <col min="7152" max="7153" width="17" style="4" customWidth="1"/>
    <col min="7154" max="7155" width="0" style="4" hidden="1" customWidth="1"/>
    <col min="7156" max="7156" width="17" style="4" customWidth="1"/>
    <col min="7157" max="7157" width="16.28515625" style="4" customWidth="1"/>
    <col min="7158" max="7158" width="16.140625" style="4" customWidth="1"/>
    <col min="7159" max="7159" width="15.7109375" style="4" customWidth="1"/>
    <col min="7160" max="7161" width="0" style="4" hidden="1" customWidth="1"/>
    <col min="7162" max="7163" width="15.28515625" style="4" customWidth="1"/>
    <col min="7164" max="7166" width="0" style="4" hidden="1" customWidth="1"/>
    <col min="7167" max="7167" width="17" style="4" customWidth="1"/>
    <col min="7168" max="7168" width="19.28515625" style="4" customWidth="1"/>
    <col min="7169" max="7169" width="18.5703125" style="4" customWidth="1"/>
    <col min="7170" max="7170" width="0" style="4" hidden="1" customWidth="1"/>
    <col min="7171" max="7171" width="15.7109375" style="4" customWidth="1"/>
    <col min="7172" max="7174" width="0" style="4" hidden="1" customWidth="1"/>
    <col min="7175" max="7176" width="19.42578125" style="4" bestFit="1" customWidth="1"/>
    <col min="7177" max="7177" width="12.42578125" style="4" bestFit="1" customWidth="1"/>
    <col min="7178" max="7178" width="10.42578125" style="4"/>
    <col min="7179" max="7180" width="11.7109375" style="4" bestFit="1" customWidth="1"/>
    <col min="7181" max="7401" width="10.42578125" style="4"/>
    <col min="7402" max="7402" width="3.140625" style="4" customWidth="1"/>
    <col min="7403" max="7403" width="3.42578125" style="4" customWidth="1"/>
    <col min="7404" max="7404" width="6.7109375" style="4" customWidth="1"/>
    <col min="7405" max="7405" width="26" style="4" customWidth="1"/>
    <col min="7406" max="7406" width="17" style="4" bestFit="1" customWidth="1"/>
    <col min="7407" max="7407" width="19.28515625" style="4" bestFit="1" customWidth="1"/>
    <col min="7408" max="7409" width="17" style="4" customWidth="1"/>
    <col min="7410" max="7411" width="0" style="4" hidden="1" customWidth="1"/>
    <col min="7412" max="7412" width="17" style="4" customWidth="1"/>
    <col min="7413" max="7413" width="16.28515625" style="4" customWidth="1"/>
    <col min="7414" max="7414" width="16.140625" style="4" customWidth="1"/>
    <col min="7415" max="7415" width="15.7109375" style="4" customWidth="1"/>
    <col min="7416" max="7417" width="0" style="4" hidden="1" customWidth="1"/>
    <col min="7418" max="7419" width="15.28515625" style="4" customWidth="1"/>
    <col min="7420" max="7422" width="0" style="4" hidden="1" customWidth="1"/>
    <col min="7423" max="7423" width="17" style="4" customWidth="1"/>
    <col min="7424" max="7424" width="19.28515625" style="4" customWidth="1"/>
    <col min="7425" max="7425" width="18.5703125" style="4" customWidth="1"/>
    <col min="7426" max="7426" width="0" style="4" hidden="1" customWidth="1"/>
    <col min="7427" max="7427" width="15.7109375" style="4" customWidth="1"/>
    <col min="7428" max="7430" width="0" style="4" hidden="1" customWidth="1"/>
    <col min="7431" max="7432" width="19.42578125" style="4" bestFit="1" customWidth="1"/>
    <col min="7433" max="7433" width="12.42578125" style="4" bestFit="1" customWidth="1"/>
    <col min="7434" max="7434" width="10.42578125" style="4"/>
    <col min="7435" max="7436" width="11.7109375" style="4" bestFit="1" customWidth="1"/>
    <col min="7437" max="7657" width="10.42578125" style="4"/>
    <col min="7658" max="7658" width="3.140625" style="4" customWidth="1"/>
    <col min="7659" max="7659" width="3.42578125" style="4" customWidth="1"/>
    <col min="7660" max="7660" width="6.7109375" style="4" customWidth="1"/>
    <col min="7661" max="7661" width="26" style="4" customWidth="1"/>
    <col min="7662" max="7662" width="17" style="4" bestFit="1" customWidth="1"/>
    <col min="7663" max="7663" width="19.28515625" style="4" bestFit="1" customWidth="1"/>
    <col min="7664" max="7665" width="17" style="4" customWidth="1"/>
    <col min="7666" max="7667" width="0" style="4" hidden="1" customWidth="1"/>
    <col min="7668" max="7668" width="17" style="4" customWidth="1"/>
    <col min="7669" max="7669" width="16.28515625" style="4" customWidth="1"/>
    <col min="7670" max="7670" width="16.140625" style="4" customWidth="1"/>
    <col min="7671" max="7671" width="15.7109375" style="4" customWidth="1"/>
    <col min="7672" max="7673" width="0" style="4" hidden="1" customWidth="1"/>
    <col min="7674" max="7675" width="15.28515625" style="4" customWidth="1"/>
    <col min="7676" max="7678" width="0" style="4" hidden="1" customWidth="1"/>
    <col min="7679" max="7679" width="17" style="4" customWidth="1"/>
    <col min="7680" max="7680" width="19.28515625" style="4" customWidth="1"/>
    <col min="7681" max="7681" width="18.5703125" style="4" customWidth="1"/>
    <col min="7682" max="7682" width="0" style="4" hidden="1" customWidth="1"/>
    <col min="7683" max="7683" width="15.7109375" style="4" customWidth="1"/>
    <col min="7684" max="7686" width="0" style="4" hidden="1" customWidth="1"/>
    <col min="7687" max="7688" width="19.42578125" style="4" bestFit="1" customWidth="1"/>
    <col min="7689" max="7689" width="12.42578125" style="4" bestFit="1" customWidth="1"/>
    <col min="7690" max="7690" width="10.42578125" style="4"/>
    <col min="7691" max="7692" width="11.7109375" style="4" bestFit="1" customWidth="1"/>
    <col min="7693" max="7913" width="10.42578125" style="4"/>
    <col min="7914" max="7914" width="3.140625" style="4" customWidth="1"/>
    <col min="7915" max="7915" width="3.42578125" style="4" customWidth="1"/>
    <col min="7916" max="7916" width="6.7109375" style="4" customWidth="1"/>
    <col min="7917" max="7917" width="26" style="4" customWidth="1"/>
    <col min="7918" max="7918" width="17" style="4" bestFit="1" customWidth="1"/>
    <col min="7919" max="7919" width="19.28515625" style="4" bestFit="1" customWidth="1"/>
    <col min="7920" max="7921" width="17" style="4" customWidth="1"/>
    <col min="7922" max="7923" width="0" style="4" hidden="1" customWidth="1"/>
    <col min="7924" max="7924" width="17" style="4" customWidth="1"/>
    <col min="7925" max="7925" width="16.28515625" style="4" customWidth="1"/>
    <col min="7926" max="7926" width="16.140625" style="4" customWidth="1"/>
    <col min="7927" max="7927" width="15.7109375" style="4" customWidth="1"/>
    <col min="7928" max="7929" width="0" style="4" hidden="1" customWidth="1"/>
    <col min="7930" max="7931" width="15.28515625" style="4" customWidth="1"/>
    <col min="7932" max="7934" width="0" style="4" hidden="1" customWidth="1"/>
    <col min="7935" max="7935" width="17" style="4" customWidth="1"/>
    <col min="7936" max="7936" width="19.28515625" style="4" customWidth="1"/>
    <col min="7937" max="7937" width="18.5703125" style="4" customWidth="1"/>
    <col min="7938" max="7938" width="0" style="4" hidden="1" customWidth="1"/>
    <col min="7939" max="7939" width="15.7109375" style="4" customWidth="1"/>
    <col min="7940" max="7942" width="0" style="4" hidden="1" customWidth="1"/>
    <col min="7943" max="7944" width="19.42578125" style="4" bestFit="1" customWidth="1"/>
    <col min="7945" max="7945" width="12.42578125" style="4" bestFit="1" customWidth="1"/>
    <col min="7946" max="7946" width="10.42578125" style="4"/>
    <col min="7947" max="7948" width="11.7109375" style="4" bestFit="1" customWidth="1"/>
    <col min="7949" max="8169" width="10.42578125" style="4"/>
    <col min="8170" max="8170" width="3.140625" style="4" customWidth="1"/>
    <col min="8171" max="8171" width="3.42578125" style="4" customWidth="1"/>
    <col min="8172" max="8172" width="6.7109375" style="4" customWidth="1"/>
    <col min="8173" max="8173" width="26" style="4" customWidth="1"/>
    <col min="8174" max="8174" width="17" style="4" bestFit="1" customWidth="1"/>
    <col min="8175" max="8175" width="19.28515625" style="4" bestFit="1" customWidth="1"/>
    <col min="8176" max="8177" width="17" style="4" customWidth="1"/>
    <col min="8178" max="8179" width="0" style="4" hidden="1" customWidth="1"/>
    <col min="8180" max="8180" width="17" style="4" customWidth="1"/>
    <col min="8181" max="8181" width="16.28515625" style="4" customWidth="1"/>
    <col min="8182" max="8182" width="16.140625" style="4" customWidth="1"/>
    <col min="8183" max="8183" width="15.7109375" style="4" customWidth="1"/>
    <col min="8184" max="8185" width="0" style="4" hidden="1" customWidth="1"/>
    <col min="8186" max="8187" width="15.28515625" style="4" customWidth="1"/>
    <col min="8188" max="8190" width="0" style="4" hidden="1" customWidth="1"/>
    <col min="8191" max="8191" width="17" style="4" customWidth="1"/>
    <col min="8192" max="8192" width="19.28515625" style="4" customWidth="1"/>
    <col min="8193" max="8193" width="18.5703125" style="4" customWidth="1"/>
    <col min="8194" max="8194" width="0" style="4" hidden="1" customWidth="1"/>
    <col min="8195" max="8195" width="15.7109375" style="4" customWidth="1"/>
    <col min="8196" max="8198" width="0" style="4" hidden="1" customWidth="1"/>
    <col min="8199" max="8200" width="19.42578125" style="4" bestFit="1" customWidth="1"/>
    <col min="8201" max="8201" width="12.42578125" style="4" bestFit="1" customWidth="1"/>
    <col min="8202" max="8202" width="10.42578125" style="4"/>
    <col min="8203" max="8204" width="11.7109375" style="4" bestFit="1" customWidth="1"/>
    <col min="8205" max="8425" width="10.42578125" style="4"/>
    <col min="8426" max="8426" width="3.140625" style="4" customWidth="1"/>
    <col min="8427" max="8427" width="3.42578125" style="4" customWidth="1"/>
    <col min="8428" max="8428" width="6.7109375" style="4" customWidth="1"/>
    <col min="8429" max="8429" width="26" style="4" customWidth="1"/>
    <col min="8430" max="8430" width="17" style="4" bestFit="1" customWidth="1"/>
    <col min="8431" max="8431" width="19.28515625" style="4" bestFit="1" customWidth="1"/>
    <col min="8432" max="8433" width="17" style="4" customWidth="1"/>
    <col min="8434" max="8435" width="0" style="4" hidden="1" customWidth="1"/>
    <col min="8436" max="8436" width="17" style="4" customWidth="1"/>
    <col min="8437" max="8437" width="16.28515625" style="4" customWidth="1"/>
    <col min="8438" max="8438" width="16.140625" style="4" customWidth="1"/>
    <col min="8439" max="8439" width="15.7109375" style="4" customWidth="1"/>
    <col min="8440" max="8441" width="0" style="4" hidden="1" customWidth="1"/>
    <col min="8442" max="8443" width="15.28515625" style="4" customWidth="1"/>
    <col min="8444" max="8446" width="0" style="4" hidden="1" customWidth="1"/>
    <col min="8447" max="8447" width="17" style="4" customWidth="1"/>
    <col min="8448" max="8448" width="19.28515625" style="4" customWidth="1"/>
    <col min="8449" max="8449" width="18.5703125" style="4" customWidth="1"/>
    <col min="8450" max="8450" width="0" style="4" hidden="1" customWidth="1"/>
    <col min="8451" max="8451" width="15.7109375" style="4" customWidth="1"/>
    <col min="8452" max="8454" width="0" style="4" hidden="1" customWidth="1"/>
    <col min="8455" max="8456" width="19.42578125" style="4" bestFit="1" customWidth="1"/>
    <col min="8457" max="8457" width="12.42578125" style="4" bestFit="1" customWidth="1"/>
    <col min="8458" max="8458" width="10.42578125" style="4"/>
    <col min="8459" max="8460" width="11.7109375" style="4" bestFit="1" customWidth="1"/>
    <col min="8461" max="8681" width="10.42578125" style="4"/>
    <col min="8682" max="8682" width="3.140625" style="4" customWidth="1"/>
    <col min="8683" max="8683" width="3.42578125" style="4" customWidth="1"/>
    <col min="8684" max="8684" width="6.7109375" style="4" customWidth="1"/>
    <col min="8685" max="8685" width="26" style="4" customWidth="1"/>
    <col min="8686" max="8686" width="17" style="4" bestFit="1" customWidth="1"/>
    <col min="8687" max="8687" width="19.28515625" style="4" bestFit="1" customWidth="1"/>
    <col min="8688" max="8689" width="17" style="4" customWidth="1"/>
    <col min="8690" max="8691" width="0" style="4" hidden="1" customWidth="1"/>
    <col min="8692" max="8692" width="17" style="4" customWidth="1"/>
    <col min="8693" max="8693" width="16.28515625" style="4" customWidth="1"/>
    <col min="8694" max="8694" width="16.140625" style="4" customWidth="1"/>
    <col min="8695" max="8695" width="15.7109375" style="4" customWidth="1"/>
    <col min="8696" max="8697" width="0" style="4" hidden="1" customWidth="1"/>
    <col min="8698" max="8699" width="15.28515625" style="4" customWidth="1"/>
    <col min="8700" max="8702" width="0" style="4" hidden="1" customWidth="1"/>
    <col min="8703" max="8703" width="17" style="4" customWidth="1"/>
    <col min="8704" max="8704" width="19.28515625" style="4" customWidth="1"/>
    <col min="8705" max="8705" width="18.5703125" style="4" customWidth="1"/>
    <col min="8706" max="8706" width="0" style="4" hidden="1" customWidth="1"/>
    <col min="8707" max="8707" width="15.7109375" style="4" customWidth="1"/>
    <col min="8708" max="8710" width="0" style="4" hidden="1" customWidth="1"/>
    <col min="8711" max="8712" width="19.42578125" style="4" bestFit="1" customWidth="1"/>
    <col min="8713" max="8713" width="12.42578125" style="4" bestFit="1" customWidth="1"/>
    <col min="8714" max="8714" width="10.42578125" style="4"/>
    <col min="8715" max="8716" width="11.7109375" style="4" bestFit="1" customWidth="1"/>
    <col min="8717" max="8937" width="10.42578125" style="4"/>
    <col min="8938" max="8938" width="3.140625" style="4" customWidth="1"/>
    <col min="8939" max="8939" width="3.42578125" style="4" customWidth="1"/>
    <col min="8940" max="8940" width="6.7109375" style="4" customWidth="1"/>
    <col min="8941" max="8941" width="26" style="4" customWidth="1"/>
    <col min="8942" max="8942" width="17" style="4" bestFit="1" customWidth="1"/>
    <col min="8943" max="8943" width="19.28515625" style="4" bestFit="1" customWidth="1"/>
    <col min="8944" max="8945" width="17" style="4" customWidth="1"/>
    <col min="8946" max="8947" width="0" style="4" hidden="1" customWidth="1"/>
    <col min="8948" max="8948" width="17" style="4" customWidth="1"/>
    <col min="8949" max="8949" width="16.28515625" style="4" customWidth="1"/>
    <col min="8950" max="8950" width="16.140625" style="4" customWidth="1"/>
    <col min="8951" max="8951" width="15.7109375" style="4" customWidth="1"/>
    <col min="8952" max="8953" width="0" style="4" hidden="1" customWidth="1"/>
    <col min="8954" max="8955" width="15.28515625" style="4" customWidth="1"/>
    <col min="8956" max="8958" width="0" style="4" hidden="1" customWidth="1"/>
    <col min="8959" max="8959" width="17" style="4" customWidth="1"/>
    <col min="8960" max="8960" width="19.28515625" style="4" customWidth="1"/>
    <col min="8961" max="8961" width="18.5703125" style="4" customWidth="1"/>
    <col min="8962" max="8962" width="0" style="4" hidden="1" customWidth="1"/>
    <col min="8963" max="8963" width="15.7109375" style="4" customWidth="1"/>
    <col min="8964" max="8966" width="0" style="4" hidden="1" customWidth="1"/>
    <col min="8967" max="8968" width="19.42578125" style="4" bestFit="1" customWidth="1"/>
    <col min="8969" max="8969" width="12.42578125" style="4" bestFit="1" customWidth="1"/>
    <col min="8970" max="8970" width="10.42578125" style="4"/>
    <col min="8971" max="8972" width="11.7109375" style="4" bestFit="1" customWidth="1"/>
    <col min="8973" max="9193" width="10.42578125" style="4"/>
    <col min="9194" max="9194" width="3.140625" style="4" customWidth="1"/>
    <col min="9195" max="9195" width="3.42578125" style="4" customWidth="1"/>
    <col min="9196" max="9196" width="6.7109375" style="4" customWidth="1"/>
    <col min="9197" max="9197" width="26" style="4" customWidth="1"/>
    <col min="9198" max="9198" width="17" style="4" bestFit="1" customWidth="1"/>
    <col min="9199" max="9199" width="19.28515625" style="4" bestFit="1" customWidth="1"/>
    <col min="9200" max="9201" width="17" style="4" customWidth="1"/>
    <col min="9202" max="9203" width="0" style="4" hidden="1" customWidth="1"/>
    <col min="9204" max="9204" width="17" style="4" customWidth="1"/>
    <col min="9205" max="9205" width="16.28515625" style="4" customWidth="1"/>
    <col min="9206" max="9206" width="16.140625" style="4" customWidth="1"/>
    <col min="9207" max="9207" width="15.7109375" style="4" customWidth="1"/>
    <col min="9208" max="9209" width="0" style="4" hidden="1" customWidth="1"/>
    <col min="9210" max="9211" width="15.28515625" style="4" customWidth="1"/>
    <col min="9212" max="9214" width="0" style="4" hidden="1" customWidth="1"/>
    <col min="9215" max="9215" width="17" style="4" customWidth="1"/>
    <col min="9216" max="9216" width="19.28515625" style="4" customWidth="1"/>
    <col min="9217" max="9217" width="18.5703125" style="4" customWidth="1"/>
    <col min="9218" max="9218" width="0" style="4" hidden="1" customWidth="1"/>
    <col min="9219" max="9219" width="15.7109375" style="4" customWidth="1"/>
    <col min="9220" max="9222" width="0" style="4" hidden="1" customWidth="1"/>
    <col min="9223" max="9224" width="19.42578125" style="4" bestFit="1" customWidth="1"/>
    <col min="9225" max="9225" width="12.42578125" style="4" bestFit="1" customWidth="1"/>
    <col min="9226" max="9226" width="10.42578125" style="4"/>
    <col min="9227" max="9228" width="11.7109375" style="4" bestFit="1" customWidth="1"/>
    <col min="9229" max="9449" width="10.42578125" style="4"/>
    <col min="9450" max="9450" width="3.140625" style="4" customWidth="1"/>
    <col min="9451" max="9451" width="3.42578125" style="4" customWidth="1"/>
    <col min="9452" max="9452" width="6.7109375" style="4" customWidth="1"/>
    <col min="9453" max="9453" width="26" style="4" customWidth="1"/>
    <col min="9454" max="9454" width="17" style="4" bestFit="1" customWidth="1"/>
    <col min="9455" max="9455" width="19.28515625" style="4" bestFit="1" customWidth="1"/>
    <col min="9456" max="9457" width="17" style="4" customWidth="1"/>
    <col min="9458" max="9459" width="0" style="4" hidden="1" customWidth="1"/>
    <col min="9460" max="9460" width="17" style="4" customWidth="1"/>
    <col min="9461" max="9461" width="16.28515625" style="4" customWidth="1"/>
    <col min="9462" max="9462" width="16.140625" style="4" customWidth="1"/>
    <col min="9463" max="9463" width="15.7109375" style="4" customWidth="1"/>
    <col min="9464" max="9465" width="0" style="4" hidden="1" customWidth="1"/>
    <col min="9466" max="9467" width="15.28515625" style="4" customWidth="1"/>
    <col min="9468" max="9470" width="0" style="4" hidden="1" customWidth="1"/>
    <col min="9471" max="9471" width="17" style="4" customWidth="1"/>
    <col min="9472" max="9472" width="19.28515625" style="4" customWidth="1"/>
    <col min="9473" max="9473" width="18.5703125" style="4" customWidth="1"/>
    <col min="9474" max="9474" width="0" style="4" hidden="1" customWidth="1"/>
    <col min="9475" max="9475" width="15.7109375" style="4" customWidth="1"/>
    <col min="9476" max="9478" width="0" style="4" hidden="1" customWidth="1"/>
    <col min="9479" max="9480" width="19.42578125" style="4" bestFit="1" customWidth="1"/>
    <col min="9481" max="9481" width="12.42578125" style="4" bestFit="1" customWidth="1"/>
    <col min="9482" max="9482" width="10.42578125" style="4"/>
    <col min="9483" max="9484" width="11.7109375" style="4" bestFit="1" customWidth="1"/>
    <col min="9485" max="9705" width="10.42578125" style="4"/>
    <col min="9706" max="9706" width="3.140625" style="4" customWidth="1"/>
    <col min="9707" max="9707" width="3.42578125" style="4" customWidth="1"/>
    <col min="9708" max="9708" width="6.7109375" style="4" customWidth="1"/>
    <col min="9709" max="9709" width="26" style="4" customWidth="1"/>
    <col min="9710" max="9710" width="17" style="4" bestFit="1" customWidth="1"/>
    <col min="9711" max="9711" width="19.28515625" style="4" bestFit="1" customWidth="1"/>
    <col min="9712" max="9713" width="17" style="4" customWidth="1"/>
    <col min="9714" max="9715" width="0" style="4" hidden="1" customWidth="1"/>
    <col min="9716" max="9716" width="17" style="4" customWidth="1"/>
    <col min="9717" max="9717" width="16.28515625" style="4" customWidth="1"/>
    <col min="9718" max="9718" width="16.140625" style="4" customWidth="1"/>
    <col min="9719" max="9719" width="15.7109375" style="4" customWidth="1"/>
    <col min="9720" max="9721" width="0" style="4" hidden="1" customWidth="1"/>
    <col min="9722" max="9723" width="15.28515625" style="4" customWidth="1"/>
    <col min="9724" max="9726" width="0" style="4" hidden="1" customWidth="1"/>
    <col min="9727" max="9727" width="17" style="4" customWidth="1"/>
    <col min="9728" max="9728" width="19.28515625" style="4" customWidth="1"/>
    <col min="9729" max="9729" width="18.5703125" style="4" customWidth="1"/>
    <col min="9730" max="9730" width="0" style="4" hidden="1" customWidth="1"/>
    <col min="9731" max="9731" width="15.7109375" style="4" customWidth="1"/>
    <col min="9732" max="9734" width="0" style="4" hidden="1" customWidth="1"/>
    <col min="9735" max="9736" width="19.42578125" style="4" bestFit="1" customWidth="1"/>
    <col min="9737" max="9737" width="12.42578125" style="4" bestFit="1" customWidth="1"/>
    <col min="9738" max="9738" width="10.42578125" style="4"/>
    <col min="9739" max="9740" width="11.7109375" style="4" bestFit="1" customWidth="1"/>
    <col min="9741" max="9961" width="10.42578125" style="4"/>
    <col min="9962" max="9962" width="3.140625" style="4" customWidth="1"/>
    <col min="9963" max="9963" width="3.42578125" style="4" customWidth="1"/>
    <col min="9964" max="9964" width="6.7109375" style="4" customWidth="1"/>
    <col min="9965" max="9965" width="26" style="4" customWidth="1"/>
    <col min="9966" max="9966" width="17" style="4" bestFit="1" customWidth="1"/>
    <col min="9967" max="9967" width="19.28515625" style="4" bestFit="1" customWidth="1"/>
    <col min="9968" max="9969" width="17" style="4" customWidth="1"/>
    <col min="9970" max="9971" width="0" style="4" hidden="1" customWidth="1"/>
    <col min="9972" max="9972" width="17" style="4" customWidth="1"/>
    <col min="9973" max="9973" width="16.28515625" style="4" customWidth="1"/>
    <col min="9974" max="9974" width="16.140625" style="4" customWidth="1"/>
    <col min="9975" max="9975" width="15.7109375" style="4" customWidth="1"/>
    <col min="9976" max="9977" width="0" style="4" hidden="1" customWidth="1"/>
    <col min="9978" max="9979" width="15.28515625" style="4" customWidth="1"/>
    <col min="9980" max="9982" width="0" style="4" hidden="1" customWidth="1"/>
    <col min="9983" max="9983" width="17" style="4" customWidth="1"/>
    <col min="9984" max="9984" width="19.28515625" style="4" customWidth="1"/>
    <col min="9985" max="9985" width="18.5703125" style="4" customWidth="1"/>
    <col min="9986" max="9986" width="0" style="4" hidden="1" customWidth="1"/>
    <col min="9987" max="9987" width="15.7109375" style="4" customWidth="1"/>
    <col min="9988" max="9990" width="0" style="4" hidden="1" customWidth="1"/>
    <col min="9991" max="9992" width="19.42578125" style="4" bestFit="1" customWidth="1"/>
    <col min="9993" max="9993" width="12.42578125" style="4" bestFit="1" customWidth="1"/>
    <col min="9994" max="9994" width="10.42578125" style="4"/>
    <col min="9995" max="9996" width="11.7109375" style="4" bestFit="1" customWidth="1"/>
    <col min="9997" max="10217" width="10.42578125" style="4"/>
    <col min="10218" max="10218" width="3.140625" style="4" customWidth="1"/>
    <col min="10219" max="10219" width="3.42578125" style="4" customWidth="1"/>
    <col min="10220" max="10220" width="6.7109375" style="4" customWidth="1"/>
    <col min="10221" max="10221" width="26" style="4" customWidth="1"/>
    <col min="10222" max="10222" width="17" style="4" bestFit="1" customWidth="1"/>
    <col min="10223" max="10223" width="19.28515625" style="4" bestFit="1" customWidth="1"/>
    <col min="10224" max="10225" width="17" style="4" customWidth="1"/>
    <col min="10226" max="10227" width="0" style="4" hidden="1" customWidth="1"/>
    <col min="10228" max="10228" width="17" style="4" customWidth="1"/>
    <col min="10229" max="10229" width="16.28515625" style="4" customWidth="1"/>
    <col min="10230" max="10230" width="16.140625" style="4" customWidth="1"/>
    <col min="10231" max="10231" width="15.7109375" style="4" customWidth="1"/>
    <col min="10232" max="10233" width="0" style="4" hidden="1" customWidth="1"/>
    <col min="10234" max="10235" width="15.28515625" style="4" customWidth="1"/>
    <col min="10236" max="10238" width="0" style="4" hidden="1" customWidth="1"/>
    <col min="10239" max="10239" width="17" style="4" customWidth="1"/>
    <col min="10240" max="10240" width="19.28515625" style="4" customWidth="1"/>
    <col min="10241" max="10241" width="18.5703125" style="4" customWidth="1"/>
    <col min="10242" max="10242" width="0" style="4" hidden="1" customWidth="1"/>
    <col min="10243" max="10243" width="15.7109375" style="4" customWidth="1"/>
    <col min="10244" max="10246" width="0" style="4" hidden="1" customWidth="1"/>
    <col min="10247" max="10248" width="19.42578125" style="4" bestFit="1" customWidth="1"/>
    <col min="10249" max="10249" width="12.42578125" style="4" bestFit="1" customWidth="1"/>
    <col min="10250" max="10250" width="10.42578125" style="4"/>
    <col min="10251" max="10252" width="11.7109375" style="4" bestFit="1" customWidth="1"/>
    <col min="10253" max="10473" width="10.42578125" style="4"/>
    <col min="10474" max="10474" width="3.140625" style="4" customWidth="1"/>
    <col min="10475" max="10475" width="3.42578125" style="4" customWidth="1"/>
    <col min="10476" max="10476" width="6.7109375" style="4" customWidth="1"/>
    <col min="10477" max="10477" width="26" style="4" customWidth="1"/>
    <col min="10478" max="10478" width="17" style="4" bestFit="1" customWidth="1"/>
    <col min="10479" max="10479" width="19.28515625" style="4" bestFit="1" customWidth="1"/>
    <col min="10480" max="10481" width="17" style="4" customWidth="1"/>
    <col min="10482" max="10483" width="0" style="4" hidden="1" customWidth="1"/>
    <col min="10484" max="10484" width="17" style="4" customWidth="1"/>
    <col min="10485" max="10485" width="16.28515625" style="4" customWidth="1"/>
    <col min="10486" max="10486" width="16.140625" style="4" customWidth="1"/>
    <col min="10487" max="10487" width="15.7109375" style="4" customWidth="1"/>
    <col min="10488" max="10489" width="0" style="4" hidden="1" customWidth="1"/>
    <col min="10490" max="10491" width="15.28515625" style="4" customWidth="1"/>
    <col min="10492" max="10494" width="0" style="4" hidden="1" customWidth="1"/>
    <col min="10495" max="10495" width="17" style="4" customWidth="1"/>
    <col min="10496" max="10496" width="19.28515625" style="4" customWidth="1"/>
    <col min="10497" max="10497" width="18.5703125" style="4" customWidth="1"/>
    <col min="10498" max="10498" width="0" style="4" hidden="1" customWidth="1"/>
    <col min="10499" max="10499" width="15.7109375" style="4" customWidth="1"/>
    <col min="10500" max="10502" width="0" style="4" hidden="1" customWidth="1"/>
    <col min="10503" max="10504" width="19.42578125" style="4" bestFit="1" customWidth="1"/>
    <col min="10505" max="10505" width="12.42578125" style="4" bestFit="1" customWidth="1"/>
    <col min="10506" max="10506" width="10.42578125" style="4"/>
    <col min="10507" max="10508" width="11.7109375" style="4" bestFit="1" customWidth="1"/>
    <col min="10509" max="10729" width="10.42578125" style="4"/>
    <col min="10730" max="10730" width="3.140625" style="4" customWidth="1"/>
    <col min="10731" max="10731" width="3.42578125" style="4" customWidth="1"/>
    <col min="10732" max="10732" width="6.7109375" style="4" customWidth="1"/>
    <col min="10733" max="10733" width="26" style="4" customWidth="1"/>
    <col min="10734" max="10734" width="17" style="4" bestFit="1" customWidth="1"/>
    <col min="10735" max="10735" width="19.28515625" style="4" bestFit="1" customWidth="1"/>
    <col min="10736" max="10737" width="17" style="4" customWidth="1"/>
    <col min="10738" max="10739" width="0" style="4" hidden="1" customWidth="1"/>
    <col min="10740" max="10740" width="17" style="4" customWidth="1"/>
    <col min="10741" max="10741" width="16.28515625" style="4" customWidth="1"/>
    <col min="10742" max="10742" width="16.140625" style="4" customWidth="1"/>
    <col min="10743" max="10743" width="15.7109375" style="4" customWidth="1"/>
    <col min="10744" max="10745" width="0" style="4" hidden="1" customWidth="1"/>
    <col min="10746" max="10747" width="15.28515625" style="4" customWidth="1"/>
    <col min="10748" max="10750" width="0" style="4" hidden="1" customWidth="1"/>
    <col min="10751" max="10751" width="17" style="4" customWidth="1"/>
    <col min="10752" max="10752" width="19.28515625" style="4" customWidth="1"/>
    <col min="10753" max="10753" width="18.5703125" style="4" customWidth="1"/>
    <col min="10754" max="10754" width="0" style="4" hidden="1" customWidth="1"/>
    <col min="10755" max="10755" width="15.7109375" style="4" customWidth="1"/>
    <col min="10756" max="10758" width="0" style="4" hidden="1" customWidth="1"/>
    <col min="10759" max="10760" width="19.42578125" style="4" bestFit="1" customWidth="1"/>
    <col min="10761" max="10761" width="12.42578125" style="4" bestFit="1" customWidth="1"/>
    <col min="10762" max="10762" width="10.42578125" style="4"/>
    <col min="10763" max="10764" width="11.7109375" style="4" bestFit="1" customWidth="1"/>
    <col min="10765" max="10985" width="10.42578125" style="4"/>
    <col min="10986" max="10986" width="3.140625" style="4" customWidth="1"/>
    <col min="10987" max="10987" width="3.42578125" style="4" customWidth="1"/>
    <col min="10988" max="10988" width="6.7109375" style="4" customWidth="1"/>
    <col min="10989" max="10989" width="26" style="4" customWidth="1"/>
    <col min="10990" max="10990" width="17" style="4" bestFit="1" customWidth="1"/>
    <col min="10991" max="10991" width="19.28515625" style="4" bestFit="1" customWidth="1"/>
    <col min="10992" max="10993" width="17" style="4" customWidth="1"/>
    <col min="10994" max="10995" width="0" style="4" hidden="1" customWidth="1"/>
    <col min="10996" max="10996" width="17" style="4" customWidth="1"/>
    <col min="10997" max="10997" width="16.28515625" style="4" customWidth="1"/>
    <col min="10998" max="10998" width="16.140625" style="4" customWidth="1"/>
    <col min="10999" max="10999" width="15.7109375" style="4" customWidth="1"/>
    <col min="11000" max="11001" width="0" style="4" hidden="1" customWidth="1"/>
    <col min="11002" max="11003" width="15.28515625" style="4" customWidth="1"/>
    <col min="11004" max="11006" width="0" style="4" hidden="1" customWidth="1"/>
    <col min="11007" max="11007" width="17" style="4" customWidth="1"/>
    <col min="11008" max="11008" width="19.28515625" style="4" customWidth="1"/>
    <col min="11009" max="11009" width="18.5703125" style="4" customWidth="1"/>
    <col min="11010" max="11010" width="0" style="4" hidden="1" customWidth="1"/>
    <col min="11011" max="11011" width="15.7109375" style="4" customWidth="1"/>
    <col min="11012" max="11014" width="0" style="4" hidden="1" customWidth="1"/>
    <col min="11015" max="11016" width="19.42578125" style="4" bestFit="1" customWidth="1"/>
    <col min="11017" max="11017" width="12.42578125" style="4" bestFit="1" customWidth="1"/>
    <col min="11018" max="11018" width="10.42578125" style="4"/>
    <col min="11019" max="11020" width="11.7109375" style="4" bestFit="1" customWidth="1"/>
    <col min="11021" max="11241" width="10.42578125" style="4"/>
    <col min="11242" max="11242" width="3.140625" style="4" customWidth="1"/>
    <col min="11243" max="11243" width="3.42578125" style="4" customWidth="1"/>
    <col min="11244" max="11244" width="6.7109375" style="4" customWidth="1"/>
    <col min="11245" max="11245" width="26" style="4" customWidth="1"/>
    <col min="11246" max="11246" width="17" style="4" bestFit="1" customWidth="1"/>
    <col min="11247" max="11247" width="19.28515625" style="4" bestFit="1" customWidth="1"/>
    <col min="11248" max="11249" width="17" style="4" customWidth="1"/>
    <col min="11250" max="11251" width="0" style="4" hidden="1" customWidth="1"/>
    <col min="11252" max="11252" width="17" style="4" customWidth="1"/>
    <col min="11253" max="11253" width="16.28515625" style="4" customWidth="1"/>
    <col min="11254" max="11254" width="16.140625" style="4" customWidth="1"/>
    <col min="11255" max="11255" width="15.7109375" style="4" customWidth="1"/>
    <col min="11256" max="11257" width="0" style="4" hidden="1" customWidth="1"/>
    <col min="11258" max="11259" width="15.28515625" style="4" customWidth="1"/>
    <col min="11260" max="11262" width="0" style="4" hidden="1" customWidth="1"/>
    <col min="11263" max="11263" width="17" style="4" customWidth="1"/>
    <col min="11264" max="11264" width="19.28515625" style="4" customWidth="1"/>
    <col min="11265" max="11265" width="18.5703125" style="4" customWidth="1"/>
    <col min="11266" max="11266" width="0" style="4" hidden="1" customWidth="1"/>
    <col min="11267" max="11267" width="15.7109375" style="4" customWidth="1"/>
    <col min="11268" max="11270" width="0" style="4" hidden="1" customWidth="1"/>
    <col min="11271" max="11272" width="19.42578125" style="4" bestFit="1" customWidth="1"/>
    <col min="11273" max="11273" width="12.42578125" style="4" bestFit="1" customWidth="1"/>
    <col min="11274" max="11274" width="10.42578125" style="4"/>
    <col min="11275" max="11276" width="11.7109375" style="4" bestFit="1" customWidth="1"/>
    <col min="11277" max="11497" width="10.42578125" style="4"/>
    <col min="11498" max="11498" width="3.140625" style="4" customWidth="1"/>
    <col min="11499" max="11499" width="3.42578125" style="4" customWidth="1"/>
    <col min="11500" max="11500" width="6.7109375" style="4" customWidth="1"/>
    <col min="11501" max="11501" width="26" style="4" customWidth="1"/>
    <col min="11502" max="11502" width="17" style="4" bestFit="1" customWidth="1"/>
    <col min="11503" max="11503" width="19.28515625" style="4" bestFit="1" customWidth="1"/>
    <col min="11504" max="11505" width="17" style="4" customWidth="1"/>
    <col min="11506" max="11507" width="0" style="4" hidden="1" customWidth="1"/>
    <col min="11508" max="11508" width="17" style="4" customWidth="1"/>
    <col min="11509" max="11509" width="16.28515625" style="4" customWidth="1"/>
    <col min="11510" max="11510" width="16.140625" style="4" customWidth="1"/>
    <col min="11511" max="11511" width="15.7109375" style="4" customWidth="1"/>
    <col min="11512" max="11513" width="0" style="4" hidden="1" customWidth="1"/>
    <col min="11514" max="11515" width="15.28515625" style="4" customWidth="1"/>
    <col min="11516" max="11518" width="0" style="4" hidden="1" customWidth="1"/>
    <col min="11519" max="11519" width="17" style="4" customWidth="1"/>
    <col min="11520" max="11520" width="19.28515625" style="4" customWidth="1"/>
    <col min="11521" max="11521" width="18.5703125" style="4" customWidth="1"/>
    <col min="11522" max="11522" width="0" style="4" hidden="1" customWidth="1"/>
    <col min="11523" max="11523" width="15.7109375" style="4" customWidth="1"/>
    <col min="11524" max="11526" width="0" style="4" hidden="1" customWidth="1"/>
    <col min="11527" max="11528" width="19.42578125" style="4" bestFit="1" customWidth="1"/>
    <col min="11529" max="11529" width="12.42578125" style="4" bestFit="1" customWidth="1"/>
    <col min="11530" max="11530" width="10.42578125" style="4"/>
    <col min="11531" max="11532" width="11.7109375" style="4" bestFit="1" customWidth="1"/>
    <col min="11533" max="11753" width="10.42578125" style="4"/>
    <col min="11754" max="11754" width="3.140625" style="4" customWidth="1"/>
    <col min="11755" max="11755" width="3.42578125" style="4" customWidth="1"/>
    <col min="11756" max="11756" width="6.7109375" style="4" customWidth="1"/>
    <col min="11757" max="11757" width="26" style="4" customWidth="1"/>
    <col min="11758" max="11758" width="17" style="4" bestFit="1" customWidth="1"/>
    <col min="11759" max="11759" width="19.28515625" style="4" bestFit="1" customWidth="1"/>
    <col min="11760" max="11761" width="17" style="4" customWidth="1"/>
    <col min="11762" max="11763" width="0" style="4" hidden="1" customWidth="1"/>
    <col min="11764" max="11764" width="17" style="4" customWidth="1"/>
    <col min="11765" max="11765" width="16.28515625" style="4" customWidth="1"/>
    <col min="11766" max="11766" width="16.140625" style="4" customWidth="1"/>
    <col min="11767" max="11767" width="15.7109375" style="4" customWidth="1"/>
    <col min="11768" max="11769" width="0" style="4" hidden="1" customWidth="1"/>
    <col min="11770" max="11771" width="15.28515625" style="4" customWidth="1"/>
    <col min="11772" max="11774" width="0" style="4" hidden="1" customWidth="1"/>
    <col min="11775" max="11775" width="17" style="4" customWidth="1"/>
    <col min="11776" max="11776" width="19.28515625" style="4" customWidth="1"/>
    <col min="11777" max="11777" width="18.5703125" style="4" customWidth="1"/>
    <col min="11778" max="11778" width="0" style="4" hidden="1" customWidth="1"/>
    <col min="11779" max="11779" width="15.7109375" style="4" customWidth="1"/>
    <col min="11780" max="11782" width="0" style="4" hidden="1" customWidth="1"/>
    <col min="11783" max="11784" width="19.42578125" style="4" bestFit="1" customWidth="1"/>
    <col min="11785" max="11785" width="12.42578125" style="4" bestFit="1" customWidth="1"/>
    <col min="11786" max="11786" width="10.42578125" style="4"/>
    <col min="11787" max="11788" width="11.7109375" style="4" bestFit="1" customWidth="1"/>
    <col min="11789" max="12009" width="10.42578125" style="4"/>
    <col min="12010" max="12010" width="3.140625" style="4" customWidth="1"/>
    <col min="12011" max="12011" width="3.42578125" style="4" customWidth="1"/>
    <col min="12012" max="12012" width="6.7109375" style="4" customWidth="1"/>
    <col min="12013" max="12013" width="26" style="4" customWidth="1"/>
    <col min="12014" max="12014" width="17" style="4" bestFit="1" customWidth="1"/>
    <col min="12015" max="12015" width="19.28515625" style="4" bestFit="1" customWidth="1"/>
    <col min="12016" max="12017" width="17" style="4" customWidth="1"/>
    <col min="12018" max="12019" width="0" style="4" hidden="1" customWidth="1"/>
    <col min="12020" max="12020" width="17" style="4" customWidth="1"/>
    <col min="12021" max="12021" width="16.28515625" style="4" customWidth="1"/>
    <col min="12022" max="12022" width="16.140625" style="4" customWidth="1"/>
    <col min="12023" max="12023" width="15.7109375" style="4" customWidth="1"/>
    <col min="12024" max="12025" width="0" style="4" hidden="1" customWidth="1"/>
    <col min="12026" max="12027" width="15.28515625" style="4" customWidth="1"/>
    <col min="12028" max="12030" width="0" style="4" hidden="1" customWidth="1"/>
    <col min="12031" max="12031" width="17" style="4" customWidth="1"/>
    <col min="12032" max="12032" width="19.28515625" style="4" customWidth="1"/>
    <col min="12033" max="12033" width="18.5703125" style="4" customWidth="1"/>
    <col min="12034" max="12034" width="0" style="4" hidden="1" customWidth="1"/>
    <col min="12035" max="12035" width="15.7109375" style="4" customWidth="1"/>
    <col min="12036" max="12038" width="0" style="4" hidden="1" customWidth="1"/>
    <col min="12039" max="12040" width="19.42578125" style="4" bestFit="1" customWidth="1"/>
    <col min="12041" max="12041" width="12.42578125" style="4" bestFit="1" customWidth="1"/>
    <col min="12042" max="12042" width="10.42578125" style="4"/>
    <col min="12043" max="12044" width="11.7109375" style="4" bestFit="1" customWidth="1"/>
    <col min="12045" max="12265" width="10.42578125" style="4"/>
    <col min="12266" max="12266" width="3.140625" style="4" customWidth="1"/>
    <col min="12267" max="12267" width="3.42578125" style="4" customWidth="1"/>
    <col min="12268" max="12268" width="6.7109375" style="4" customWidth="1"/>
    <col min="12269" max="12269" width="26" style="4" customWidth="1"/>
    <col min="12270" max="12270" width="17" style="4" bestFit="1" customWidth="1"/>
    <col min="12271" max="12271" width="19.28515625" style="4" bestFit="1" customWidth="1"/>
    <col min="12272" max="12273" width="17" style="4" customWidth="1"/>
    <col min="12274" max="12275" width="0" style="4" hidden="1" customWidth="1"/>
    <col min="12276" max="12276" width="17" style="4" customWidth="1"/>
    <col min="12277" max="12277" width="16.28515625" style="4" customWidth="1"/>
    <col min="12278" max="12278" width="16.140625" style="4" customWidth="1"/>
    <col min="12279" max="12279" width="15.7109375" style="4" customWidth="1"/>
    <col min="12280" max="12281" width="0" style="4" hidden="1" customWidth="1"/>
    <col min="12282" max="12283" width="15.28515625" style="4" customWidth="1"/>
    <col min="12284" max="12286" width="0" style="4" hidden="1" customWidth="1"/>
    <col min="12287" max="12287" width="17" style="4" customWidth="1"/>
    <col min="12288" max="12288" width="19.28515625" style="4" customWidth="1"/>
    <col min="12289" max="12289" width="18.5703125" style="4" customWidth="1"/>
    <col min="12290" max="12290" width="0" style="4" hidden="1" customWidth="1"/>
    <col min="12291" max="12291" width="15.7109375" style="4" customWidth="1"/>
    <col min="12292" max="12294" width="0" style="4" hidden="1" customWidth="1"/>
    <col min="12295" max="12296" width="19.42578125" style="4" bestFit="1" customWidth="1"/>
    <col min="12297" max="12297" width="12.42578125" style="4" bestFit="1" customWidth="1"/>
    <col min="12298" max="12298" width="10.42578125" style="4"/>
    <col min="12299" max="12300" width="11.7109375" style="4" bestFit="1" customWidth="1"/>
    <col min="12301" max="12521" width="10.42578125" style="4"/>
    <col min="12522" max="12522" width="3.140625" style="4" customWidth="1"/>
    <col min="12523" max="12523" width="3.42578125" style="4" customWidth="1"/>
    <col min="12524" max="12524" width="6.7109375" style="4" customWidth="1"/>
    <col min="12525" max="12525" width="26" style="4" customWidth="1"/>
    <col min="12526" max="12526" width="17" style="4" bestFit="1" customWidth="1"/>
    <col min="12527" max="12527" width="19.28515625" style="4" bestFit="1" customWidth="1"/>
    <col min="12528" max="12529" width="17" style="4" customWidth="1"/>
    <col min="12530" max="12531" width="0" style="4" hidden="1" customWidth="1"/>
    <col min="12532" max="12532" width="17" style="4" customWidth="1"/>
    <col min="12533" max="12533" width="16.28515625" style="4" customWidth="1"/>
    <col min="12534" max="12534" width="16.140625" style="4" customWidth="1"/>
    <col min="12535" max="12535" width="15.7109375" style="4" customWidth="1"/>
    <col min="12536" max="12537" width="0" style="4" hidden="1" customWidth="1"/>
    <col min="12538" max="12539" width="15.28515625" style="4" customWidth="1"/>
    <col min="12540" max="12542" width="0" style="4" hidden="1" customWidth="1"/>
    <col min="12543" max="12543" width="17" style="4" customWidth="1"/>
    <col min="12544" max="12544" width="19.28515625" style="4" customWidth="1"/>
    <col min="12545" max="12545" width="18.5703125" style="4" customWidth="1"/>
    <col min="12546" max="12546" width="0" style="4" hidden="1" customWidth="1"/>
    <col min="12547" max="12547" width="15.7109375" style="4" customWidth="1"/>
    <col min="12548" max="12550" width="0" style="4" hidden="1" customWidth="1"/>
    <col min="12551" max="12552" width="19.42578125" style="4" bestFit="1" customWidth="1"/>
    <col min="12553" max="12553" width="12.42578125" style="4" bestFit="1" customWidth="1"/>
    <col min="12554" max="12554" width="10.42578125" style="4"/>
    <col min="12555" max="12556" width="11.7109375" style="4" bestFit="1" customWidth="1"/>
    <col min="12557" max="12777" width="10.42578125" style="4"/>
    <col min="12778" max="12778" width="3.140625" style="4" customWidth="1"/>
    <col min="12779" max="12779" width="3.42578125" style="4" customWidth="1"/>
    <col min="12780" max="12780" width="6.7109375" style="4" customWidth="1"/>
    <col min="12781" max="12781" width="26" style="4" customWidth="1"/>
    <col min="12782" max="12782" width="17" style="4" bestFit="1" customWidth="1"/>
    <col min="12783" max="12783" width="19.28515625" style="4" bestFit="1" customWidth="1"/>
    <col min="12784" max="12785" width="17" style="4" customWidth="1"/>
    <col min="12786" max="12787" width="0" style="4" hidden="1" customWidth="1"/>
    <col min="12788" max="12788" width="17" style="4" customWidth="1"/>
    <col min="12789" max="12789" width="16.28515625" style="4" customWidth="1"/>
    <col min="12790" max="12790" width="16.140625" style="4" customWidth="1"/>
    <col min="12791" max="12791" width="15.7109375" style="4" customWidth="1"/>
    <col min="12792" max="12793" width="0" style="4" hidden="1" customWidth="1"/>
    <col min="12794" max="12795" width="15.28515625" style="4" customWidth="1"/>
    <col min="12796" max="12798" width="0" style="4" hidden="1" customWidth="1"/>
    <col min="12799" max="12799" width="17" style="4" customWidth="1"/>
    <col min="12800" max="12800" width="19.28515625" style="4" customWidth="1"/>
    <col min="12801" max="12801" width="18.5703125" style="4" customWidth="1"/>
    <col min="12802" max="12802" width="0" style="4" hidden="1" customWidth="1"/>
    <col min="12803" max="12803" width="15.7109375" style="4" customWidth="1"/>
    <col min="12804" max="12806" width="0" style="4" hidden="1" customWidth="1"/>
    <col min="12807" max="12808" width="19.42578125" style="4" bestFit="1" customWidth="1"/>
    <col min="12809" max="12809" width="12.42578125" style="4" bestFit="1" customWidth="1"/>
    <col min="12810" max="12810" width="10.42578125" style="4"/>
    <col min="12811" max="12812" width="11.7109375" style="4" bestFit="1" customWidth="1"/>
    <col min="12813" max="13033" width="10.42578125" style="4"/>
    <col min="13034" max="13034" width="3.140625" style="4" customWidth="1"/>
    <col min="13035" max="13035" width="3.42578125" style="4" customWidth="1"/>
    <col min="13036" max="13036" width="6.7109375" style="4" customWidth="1"/>
    <col min="13037" max="13037" width="26" style="4" customWidth="1"/>
    <col min="13038" max="13038" width="17" style="4" bestFit="1" customWidth="1"/>
    <col min="13039" max="13039" width="19.28515625" style="4" bestFit="1" customWidth="1"/>
    <col min="13040" max="13041" width="17" style="4" customWidth="1"/>
    <col min="13042" max="13043" width="0" style="4" hidden="1" customWidth="1"/>
    <col min="13044" max="13044" width="17" style="4" customWidth="1"/>
    <col min="13045" max="13045" width="16.28515625" style="4" customWidth="1"/>
    <col min="13046" max="13046" width="16.140625" style="4" customWidth="1"/>
    <col min="13047" max="13047" width="15.7109375" style="4" customWidth="1"/>
    <col min="13048" max="13049" width="0" style="4" hidden="1" customWidth="1"/>
    <col min="13050" max="13051" width="15.28515625" style="4" customWidth="1"/>
    <col min="13052" max="13054" width="0" style="4" hidden="1" customWidth="1"/>
    <col min="13055" max="13055" width="17" style="4" customWidth="1"/>
    <col min="13056" max="13056" width="19.28515625" style="4" customWidth="1"/>
    <col min="13057" max="13057" width="18.5703125" style="4" customWidth="1"/>
    <col min="13058" max="13058" width="0" style="4" hidden="1" customWidth="1"/>
    <col min="13059" max="13059" width="15.7109375" style="4" customWidth="1"/>
    <col min="13060" max="13062" width="0" style="4" hidden="1" customWidth="1"/>
    <col min="13063" max="13064" width="19.42578125" style="4" bestFit="1" customWidth="1"/>
    <col min="13065" max="13065" width="12.42578125" style="4" bestFit="1" customWidth="1"/>
    <col min="13066" max="13066" width="10.42578125" style="4"/>
    <col min="13067" max="13068" width="11.7109375" style="4" bestFit="1" customWidth="1"/>
    <col min="13069" max="13289" width="10.42578125" style="4"/>
    <col min="13290" max="13290" width="3.140625" style="4" customWidth="1"/>
    <col min="13291" max="13291" width="3.42578125" style="4" customWidth="1"/>
    <col min="13292" max="13292" width="6.7109375" style="4" customWidth="1"/>
    <col min="13293" max="13293" width="26" style="4" customWidth="1"/>
    <col min="13294" max="13294" width="17" style="4" bestFit="1" customWidth="1"/>
    <col min="13295" max="13295" width="19.28515625" style="4" bestFit="1" customWidth="1"/>
    <col min="13296" max="13297" width="17" style="4" customWidth="1"/>
    <col min="13298" max="13299" width="0" style="4" hidden="1" customWidth="1"/>
    <col min="13300" max="13300" width="17" style="4" customWidth="1"/>
    <col min="13301" max="13301" width="16.28515625" style="4" customWidth="1"/>
    <col min="13302" max="13302" width="16.140625" style="4" customWidth="1"/>
    <col min="13303" max="13303" width="15.7109375" style="4" customWidth="1"/>
    <col min="13304" max="13305" width="0" style="4" hidden="1" customWidth="1"/>
    <col min="13306" max="13307" width="15.28515625" style="4" customWidth="1"/>
    <col min="13308" max="13310" width="0" style="4" hidden="1" customWidth="1"/>
    <col min="13311" max="13311" width="17" style="4" customWidth="1"/>
    <col min="13312" max="13312" width="19.28515625" style="4" customWidth="1"/>
    <col min="13313" max="13313" width="18.5703125" style="4" customWidth="1"/>
    <col min="13314" max="13314" width="0" style="4" hidden="1" customWidth="1"/>
    <col min="13315" max="13315" width="15.7109375" style="4" customWidth="1"/>
    <col min="13316" max="13318" width="0" style="4" hidden="1" customWidth="1"/>
    <col min="13319" max="13320" width="19.42578125" style="4" bestFit="1" customWidth="1"/>
    <col min="13321" max="13321" width="12.42578125" style="4" bestFit="1" customWidth="1"/>
    <col min="13322" max="13322" width="10.42578125" style="4"/>
    <col min="13323" max="13324" width="11.7109375" style="4" bestFit="1" customWidth="1"/>
    <col min="13325" max="13545" width="10.42578125" style="4"/>
    <col min="13546" max="13546" width="3.140625" style="4" customWidth="1"/>
    <col min="13547" max="13547" width="3.42578125" style="4" customWidth="1"/>
    <col min="13548" max="13548" width="6.7109375" style="4" customWidth="1"/>
    <col min="13549" max="13549" width="26" style="4" customWidth="1"/>
    <col min="13550" max="13550" width="17" style="4" bestFit="1" customWidth="1"/>
    <col min="13551" max="13551" width="19.28515625" style="4" bestFit="1" customWidth="1"/>
    <col min="13552" max="13553" width="17" style="4" customWidth="1"/>
    <col min="13554" max="13555" width="0" style="4" hidden="1" customWidth="1"/>
    <col min="13556" max="13556" width="17" style="4" customWidth="1"/>
    <col min="13557" max="13557" width="16.28515625" style="4" customWidth="1"/>
    <col min="13558" max="13558" width="16.140625" style="4" customWidth="1"/>
    <col min="13559" max="13559" width="15.7109375" style="4" customWidth="1"/>
    <col min="13560" max="13561" width="0" style="4" hidden="1" customWidth="1"/>
    <col min="13562" max="13563" width="15.28515625" style="4" customWidth="1"/>
    <col min="13564" max="13566" width="0" style="4" hidden="1" customWidth="1"/>
    <col min="13567" max="13567" width="17" style="4" customWidth="1"/>
    <col min="13568" max="13568" width="19.28515625" style="4" customWidth="1"/>
    <col min="13569" max="13569" width="18.5703125" style="4" customWidth="1"/>
    <col min="13570" max="13570" width="0" style="4" hidden="1" customWidth="1"/>
    <col min="13571" max="13571" width="15.7109375" style="4" customWidth="1"/>
    <col min="13572" max="13574" width="0" style="4" hidden="1" customWidth="1"/>
    <col min="13575" max="13576" width="19.42578125" style="4" bestFit="1" customWidth="1"/>
    <col min="13577" max="13577" width="12.42578125" style="4" bestFit="1" customWidth="1"/>
    <col min="13578" max="13578" width="10.42578125" style="4"/>
    <col min="13579" max="13580" width="11.7109375" style="4" bestFit="1" customWidth="1"/>
    <col min="13581" max="13801" width="10.42578125" style="4"/>
    <col min="13802" max="13802" width="3.140625" style="4" customWidth="1"/>
    <col min="13803" max="13803" width="3.42578125" style="4" customWidth="1"/>
    <col min="13804" max="13804" width="6.7109375" style="4" customWidth="1"/>
    <col min="13805" max="13805" width="26" style="4" customWidth="1"/>
    <col min="13806" max="13806" width="17" style="4" bestFit="1" customWidth="1"/>
    <col min="13807" max="13807" width="19.28515625" style="4" bestFit="1" customWidth="1"/>
    <col min="13808" max="13809" width="17" style="4" customWidth="1"/>
    <col min="13810" max="13811" width="0" style="4" hidden="1" customWidth="1"/>
    <col min="13812" max="13812" width="17" style="4" customWidth="1"/>
    <col min="13813" max="13813" width="16.28515625" style="4" customWidth="1"/>
    <col min="13814" max="13814" width="16.140625" style="4" customWidth="1"/>
    <col min="13815" max="13815" width="15.7109375" style="4" customWidth="1"/>
    <col min="13816" max="13817" width="0" style="4" hidden="1" customWidth="1"/>
    <col min="13818" max="13819" width="15.28515625" style="4" customWidth="1"/>
    <col min="13820" max="13822" width="0" style="4" hidden="1" customWidth="1"/>
    <col min="13823" max="13823" width="17" style="4" customWidth="1"/>
    <col min="13824" max="13824" width="19.28515625" style="4" customWidth="1"/>
    <col min="13825" max="13825" width="18.5703125" style="4" customWidth="1"/>
    <col min="13826" max="13826" width="0" style="4" hidden="1" customWidth="1"/>
    <col min="13827" max="13827" width="15.7109375" style="4" customWidth="1"/>
    <col min="13828" max="13830" width="0" style="4" hidden="1" customWidth="1"/>
    <col min="13831" max="13832" width="19.42578125" style="4" bestFit="1" customWidth="1"/>
    <col min="13833" max="13833" width="12.42578125" style="4" bestFit="1" customWidth="1"/>
    <col min="13834" max="13834" width="10.42578125" style="4"/>
    <col min="13835" max="13836" width="11.7109375" style="4" bestFit="1" customWidth="1"/>
    <col min="13837" max="14057" width="10.42578125" style="4"/>
    <col min="14058" max="14058" width="3.140625" style="4" customWidth="1"/>
    <col min="14059" max="14059" width="3.42578125" style="4" customWidth="1"/>
    <col min="14060" max="14060" width="6.7109375" style="4" customWidth="1"/>
    <col min="14061" max="14061" width="26" style="4" customWidth="1"/>
    <col min="14062" max="14062" width="17" style="4" bestFit="1" customWidth="1"/>
    <col min="14063" max="14063" width="19.28515625" style="4" bestFit="1" customWidth="1"/>
    <col min="14064" max="14065" width="17" style="4" customWidth="1"/>
    <col min="14066" max="14067" width="0" style="4" hidden="1" customWidth="1"/>
    <col min="14068" max="14068" width="17" style="4" customWidth="1"/>
    <col min="14069" max="14069" width="16.28515625" style="4" customWidth="1"/>
    <col min="14070" max="14070" width="16.140625" style="4" customWidth="1"/>
    <col min="14071" max="14071" width="15.7109375" style="4" customWidth="1"/>
    <col min="14072" max="14073" width="0" style="4" hidden="1" customWidth="1"/>
    <col min="14074" max="14075" width="15.28515625" style="4" customWidth="1"/>
    <col min="14076" max="14078" width="0" style="4" hidden="1" customWidth="1"/>
    <col min="14079" max="14079" width="17" style="4" customWidth="1"/>
    <col min="14080" max="14080" width="19.28515625" style="4" customWidth="1"/>
    <col min="14081" max="14081" width="18.5703125" style="4" customWidth="1"/>
    <col min="14082" max="14082" width="0" style="4" hidden="1" customWidth="1"/>
    <col min="14083" max="14083" width="15.7109375" style="4" customWidth="1"/>
    <col min="14084" max="14086" width="0" style="4" hidden="1" customWidth="1"/>
    <col min="14087" max="14088" width="19.42578125" style="4" bestFit="1" customWidth="1"/>
    <col min="14089" max="14089" width="12.42578125" style="4" bestFit="1" customWidth="1"/>
    <col min="14090" max="14090" width="10.42578125" style="4"/>
    <col min="14091" max="14092" width="11.7109375" style="4" bestFit="1" customWidth="1"/>
    <col min="14093" max="14313" width="10.42578125" style="4"/>
    <col min="14314" max="14314" width="3.140625" style="4" customWidth="1"/>
    <col min="14315" max="14315" width="3.42578125" style="4" customWidth="1"/>
    <col min="14316" max="14316" width="6.7109375" style="4" customWidth="1"/>
    <col min="14317" max="14317" width="26" style="4" customWidth="1"/>
    <col min="14318" max="14318" width="17" style="4" bestFit="1" customWidth="1"/>
    <col min="14319" max="14319" width="19.28515625" style="4" bestFit="1" customWidth="1"/>
    <col min="14320" max="14321" width="17" style="4" customWidth="1"/>
    <col min="14322" max="14323" width="0" style="4" hidden="1" customWidth="1"/>
    <col min="14324" max="14324" width="17" style="4" customWidth="1"/>
    <col min="14325" max="14325" width="16.28515625" style="4" customWidth="1"/>
    <col min="14326" max="14326" width="16.140625" style="4" customWidth="1"/>
    <col min="14327" max="14327" width="15.7109375" style="4" customWidth="1"/>
    <col min="14328" max="14329" width="0" style="4" hidden="1" customWidth="1"/>
    <col min="14330" max="14331" width="15.28515625" style="4" customWidth="1"/>
    <col min="14332" max="14334" width="0" style="4" hidden="1" customWidth="1"/>
    <col min="14335" max="14335" width="17" style="4" customWidth="1"/>
    <col min="14336" max="14336" width="19.28515625" style="4" customWidth="1"/>
    <col min="14337" max="14337" width="18.5703125" style="4" customWidth="1"/>
    <col min="14338" max="14338" width="0" style="4" hidden="1" customWidth="1"/>
    <col min="14339" max="14339" width="15.7109375" style="4" customWidth="1"/>
    <col min="14340" max="14342" width="0" style="4" hidden="1" customWidth="1"/>
    <col min="14343" max="14344" width="19.42578125" style="4" bestFit="1" customWidth="1"/>
    <col min="14345" max="14345" width="12.42578125" style="4" bestFit="1" customWidth="1"/>
    <col min="14346" max="14346" width="10.42578125" style="4"/>
    <col min="14347" max="14348" width="11.7109375" style="4" bestFit="1" customWidth="1"/>
    <col min="14349" max="14569" width="10.42578125" style="4"/>
    <col min="14570" max="14570" width="3.140625" style="4" customWidth="1"/>
    <col min="14571" max="14571" width="3.42578125" style="4" customWidth="1"/>
    <col min="14572" max="14572" width="6.7109375" style="4" customWidth="1"/>
    <col min="14573" max="14573" width="26" style="4" customWidth="1"/>
    <col min="14574" max="14574" width="17" style="4" bestFit="1" customWidth="1"/>
    <col min="14575" max="14575" width="19.28515625" style="4" bestFit="1" customWidth="1"/>
    <col min="14576" max="14577" width="17" style="4" customWidth="1"/>
    <col min="14578" max="14579" width="0" style="4" hidden="1" customWidth="1"/>
    <col min="14580" max="14580" width="17" style="4" customWidth="1"/>
    <col min="14581" max="14581" width="16.28515625" style="4" customWidth="1"/>
    <col min="14582" max="14582" width="16.140625" style="4" customWidth="1"/>
    <col min="14583" max="14583" width="15.7109375" style="4" customWidth="1"/>
    <col min="14584" max="14585" width="0" style="4" hidden="1" customWidth="1"/>
    <col min="14586" max="14587" width="15.28515625" style="4" customWidth="1"/>
    <col min="14588" max="14590" width="0" style="4" hidden="1" customWidth="1"/>
    <col min="14591" max="14591" width="17" style="4" customWidth="1"/>
    <col min="14592" max="14592" width="19.28515625" style="4" customWidth="1"/>
    <col min="14593" max="14593" width="18.5703125" style="4" customWidth="1"/>
    <col min="14594" max="14594" width="0" style="4" hidden="1" customWidth="1"/>
    <col min="14595" max="14595" width="15.7109375" style="4" customWidth="1"/>
    <col min="14596" max="14598" width="0" style="4" hidden="1" customWidth="1"/>
    <col min="14599" max="14600" width="19.42578125" style="4" bestFit="1" customWidth="1"/>
    <col min="14601" max="14601" width="12.42578125" style="4" bestFit="1" customWidth="1"/>
    <col min="14602" max="14602" width="10.42578125" style="4"/>
    <col min="14603" max="14604" width="11.7109375" style="4" bestFit="1" customWidth="1"/>
    <col min="14605" max="14825" width="10.42578125" style="4"/>
    <col min="14826" max="14826" width="3.140625" style="4" customWidth="1"/>
    <col min="14827" max="14827" width="3.42578125" style="4" customWidth="1"/>
    <col min="14828" max="14828" width="6.7109375" style="4" customWidth="1"/>
    <col min="14829" max="14829" width="26" style="4" customWidth="1"/>
    <col min="14830" max="14830" width="17" style="4" bestFit="1" customWidth="1"/>
    <col min="14831" max="14831" width="19.28515625" style="4" bestFit="1" customWidth="1"/>
    <col min="14832" max="14833" width="17" style="4" customWidth="1"/>
    <col min="14834" max="14835" width="0" style="4" hidden="1" customWidth="1"/>
    <col min="14836" max="14836" width="17" style="4" customWidth="1"/>
    <col min="14837" max="14837" width="16.28515625" style="4" customWidth="1"/>
    <col min="14838" max="14838" width="16.140625" style="4" customWidth="1"/>
    <col min="14839" max="14839" width="15.7109375" style="4" customWidth="1"/>
    <col min="14840" max="14841" width="0" style="4" hidden="1" customWidth="1"/>
    <col min="14842" max="14843" width="15.28515625" style="4" customWidth="1"/>
    <col min="14844" max="14846" width="0" style="4" hidden="1" customWidth="1"/>
    <col min="14847" max="14847" width="17" style="4" customWidth="1"/>
    <col min="14848" max="14848" width="19.28515625" style="4" customWidth="1"/>
    <col min="14849" max="14849" width="18.5703125" style="4" customWidth="1"/>
    <col min="14850" max="14850" width="0" style="4" hidden="1" customWidth="1"/>
    <col min="14851" max="14851" width="15.7109375" style="4" customWidth="1"/>
    <col min="14852" max="14854" width="0" style="4" hidden="1" customWidth="1"/>
    <col min="14855" max="14856" width="19.42578125" style="4" bestFit="1" customWidth="1"/>
    <col min="14857" max="14857" width="12.42578125" style="4" bestFit="1" customWidth="1"/>
    <col min="14858" max="14858" width="10.42578125" style="4"/>
    <col min="14859" max="14860" width="11.7109375" style="4" bestFit="1" customWidth="1"/>
    <col min="14861" max="15081" width="10.42578125" style="4"/>
    <col min="15082" max="15082" width="3.140625" style="4" customWidth="1"/>
    <col min="15083" max="15083" width="3.42578125" style="4" customWidth="1"/>
    <col min="15084" max="15084" width="6.7109375" style="4" customWidth="1"/>
    <col min="15085" max="15085" width="26" style="4" customWidth="1"/>
    <col min="15086" max="15086" width="17" style="4" bestFit="1" customWidth="1"/>
    <col min="15087" max="15087" width="19.28515625" style="4" bestFit="1" customWidth="1"/>
    <col min="15088" max="15089" width="17" style="4" customWidth="1"/>
    <col min="15090" max="15091" width="0" style="4" hidden="1" customWidth="1"/>
    <col min="15092" max="15092" width="17" style="4" customWidth="1"/>
    <col min="15093" max="15093" width="16.28515625" style="4" customWidth="1"/>
    <col min="15094" max="15094" width="16.140625" style="4" customWidth="1"/>
    <col min="15095" max="15095" width="15.7109375" style="4" customWidth="1"/>
    <col min="15096" max="15097" width="0" style="4" hidden="1" customWidth="1"/>
    <col min="15098" max="15099" width="15.28515625" style="4" customWidth="1"/>
    <col min="15100" max="15102" width="0" style="4" hidden="1" customWidth="1"/>
    <col min="15103" max="15103" width="17" style="4" customWidth="1"/>
    <col min="15104" max="15104" width="19.28515625" style="4" customWidth="1"/>
    <col min="15105" max="15105" width="18.5703125" style="4" customWidth="1"/>
    <col min="15106" max="15106" width="0" style="4" hidden="1" customWidth="1"/>
    <col min="15107" max="15107" width="15.7109375" style="4" customWidth="1"/>
    <col min="15108" max="15110" width="0" style="4" hidden="1" customWidth="1"/>
    <col min="15111" max="15112" width="19.42578125" style="4" bestFit="1" customWidth="1"/>
    <col min="15113" max="15113" width="12.42578125" style="4" bestFit="1" customWidth="1"/>
    <col min="15114" max="15114" width="10.42578125" style="4"/>
    <col min="15115" max="15116" width="11.7109375" style="4" bestFit="1" customWidth="1"/>
    <col min="15117" max="15337" width="10.42578125" style="4"/>
    <col min="15338" max="15338" width="3.140625" style="4" customWidth="1"/>
    <col min="15339" max="15339" width="3.42578125" style="4" customWidth="1"/>
    <col min="15340" max="15340" width="6.7109375" style="4" customWidth="1"/>
    <col min="15341" max="15341" width="26" style="4" customWidth="1"/>
    <col min="15342" max="15342" width="17" style="4" bestFit="1" customWidth="1"/>
    <col min="15343" max="15343" width="19.28515625" style="4" bestFit="1" customWidth="1"/>
    <col min="15344" max="15345" width="17" style="4" customWidth="1"/>
    <col min="15346" max="15347" width="0" style="4" hidden="1" customWidth="1"/>
    <col min="15348" max="15348" width="17" style="4" customWidth="1"/>
    <col min="15349" max="15349" width="16.28515625" style="4" customWidth="1"/>
    <col min="15350" max="15350" width="16.140625" style="4" customWidth="1"/>
    <col min="15351" max="15351" width="15.7109375" style="4" customWidth="1"/>
    <col min="15352" max="15353" width="0" style="4" hidden="1" customWidth="1"/>
    <col min="15354" max="15355" width="15.28515625" style="4" customWidth="1"/>
    <col min="15356" max="15358" width="0" style="4" hidden="1" customWidth="1"/>
    <col min="15359" max="15359" width="17" style="4" customWidth="1"/>
    <col min="15360" max="15360" width="19.28515625" style="4" customWidth="1"/>
    <col min="15361" max="15361" width="18.5703125" style="4" customWidth="1"/>
    <col min="15362" max="15362" width="0" style="4" hidden="1" customWidth="1"/>
    <col min="15363" max="15363" width="15.7109375" style="4" customWidth="1"/>
    <col min="15364" max="15366" width="0" style="4" hidden="1" customWidth="1"/>
    <col min="15367" max="15368" width="19.42578125" style="4" bestFit="1" customWidth="1"/>
    <col min="15369" max="15369" width="12.42578125" style="4" bestFit="1" customWidth="1"/>
    <col min="15370" max="15370" width="10.42578125" style="4"/>
    <col min="15371" max="15372" width="11.7109375" style="4" bestFit="1" customWidth="1"/>
    <col min="15373" max="15593" width="10.42578125" style="4"/>
    <col min="15594" max="15594" width="3.140625" style="4" customWidth="1"/>
    <col min="15595" max="15595" width="3.42578125" style="4" customWidth="1"/>
    <col min="15596" max="15596" width="6.7109375" style="4" customWidth="1"/>
    <col min="15597" max="15597" width="26" style="4" customWidth="1"/>
    <col min="15598" max="15598" width="17" style="4" bestFit="1" customWidth="1"/>
    <col min="15599" max="15599" width="19.28515625" style="4" bestFit="1" customWidth="1"/>
    <col min="15600" max="15601" width="17" style="4" customWidth="1"/>
    <col min="15602" max="15603" width="0" style="4" hidden="1" customWidth="1"/>
    <col min="15604" max="15604" width="17" style="4" customWidth="1"/>
    <col min="15605" max="15605" width="16.28515625" style="4" customWidth="1"/>
    <col min="15606" max="15606" width="16.140625" style="4" customWidth="1"/>
    <col min="15607" max="15607" width="15.7109375" style="4" customWidth="1"/>
    <col min="15608" max="15609" width="0" style="4" hidden="1" customWidth="1"/>
    <col min="15610" max="15611" width="15.28515625" style="4" customWidth="1"/>
    <col min="15612" max="15614" width="0" style="4" hidden="1" customWidth="1"/>
    <col min="15615" max="15615" width="17" style="4" customWidth="1"/>
    <col min="15616" max="15616" width="19.28515625" style="4" customWidth="1"/>
    <col min="15617" max="15617" width="18.5703125" style="4" customWidth="1"/>
    <col min="15618" max="15618" width="0" style="4" hidden="1" customWidth="1"/>
    <col min="15619" max="15619" width="15.7109375" style="4" customWidth="1"/>
    <col min="15620" max="15622" width="0" style="4" hidden="1" customWidth="1"/>
    <col min="15623" max="15624" width="19.42578125" style="4" bestFit="1" customWidth="1"/>
    <col min="15625" max="15625" width="12.42578125" style="4" bestFit="1" customWidth="1"/>
    <col min="15626" max="15626" width="10.42578125" style="4"/>
    <col min="15627" max="15628" width="11.7109375" style="4" bestFit="1" customWidth="1"/>
    <col min="15629" max="15849" width="10.42578125" style="4"/>
    <col min="15850" max="15850" width="3.140625" style="4" customWidth="1"/>
    <col min="15851" max="15851" width="3.42578125" style="4" customWidth="1"/>
    <col min="15852" max="15852" width="6.7109375" style="4" customWidth="1"/>
    <col min="15853" max="15853" width="26" style="4" customWidth="1"/>
    <col min="15854" max="15854" width="17" style="4" bestFit="1" customWidth="1"/>
    <col min="15855" max="15855" width="19.28515625" style="4" bestFit="1" customWidth="1"/>
    <col min="15856" max="15857" width="17" style="4" customWidth="1"/>
    <col min="15858" max="15859" width="0" style="4" hidden="1" customWidth="1"/>
    <col min="15860" max="15860" width="17" style="4" customWidth="1"/>
    <col min="15861" max="15861" width="16.28515625" style="4" customWidth="1"/>
    <col min="15862" max="15862" width="16.140625" style="4" customWidth="1"/>
    <col min="15863" max="15863" width="15.7109375" style="4" customWidth="1"/>
    <col min="15864" max="15865" width="0" style="4" hidden="1" customWidth="1"/>
    <col min="15866" max="15867" width="15.28515625" style="4" customWidth="1"/>
    <col min="15868" max="15870" width="0" style="4" hidden="1" customWidth="1"/>
    <col min="15871" max="15871" width="17" style="4" customWidth="1"/>
    <col min="15872" max="15872" width="19.28515625" style="4" customWidth="1"/>
    <col min="15873" max="15873" width="18.5703125" style="4" customWidth="1"/>
    <col min="15874" max="15874" width="0" style="4" hidden="1" customWidth="1"/>
    <col min="15875" max="15875" width="15.7109375" style="4" customWidth="1"/>
    <col min="15876" max="15878" width="0" style="4" hidden="1" customWidth="1"/>
    <col min="15879" max="15880" width="19.42578125" style="4" bestFit="1" customWidth="1"/>
    <col min="15881" max="15881" width="12.42578125" style="4" bestFit="1" customWidth="1"/>
    <col min="15882" max="15882" width="10.42578125" style="4"/>
    <col min="15883" max="15884" width="11.7109375" style="4" bestFit="1" customWidth="1"/>
    <col min="15885" max="16105" width="10.42578125" style="4"/>
    <col min="16106" max="16106" width="3.140625" style="4" customWidth="1"/>
    <col min="16107" max="16107" width="3.42578125" style="4" customWidth="1"/>
    <col min="16108" max="16108" width="6.7109375" style="4" customWidth="1"/>
    <col min="16109" max="16109" width="26" style="4" customWidth="1"/>
    <col min="16110" max="16110" width="17" style="4" bestFit="1" customWidth="1"/>
    <col min="16111" max="16111" width="19.28515625" style="4" bestFit="1" customWidth="1"/>
    <col min="16112" max="16113" width="17" style="4" customWidth="1"/>
    <col min="16114" max="16115" width="0" style="4" hidden="1" customWidth="1"/>
    <col min="16116" max="16116" width="17" style="4" customWidth="1"/>
    <col min="16117" max="16117" width="16.28515625" style="4" customWidth="1"/>
    <col min="16118" max="16118" width="16.140625" style="4" customWidth="1"/>
    <col min="16119" max="16119" width="15.7109375" style="4" customWidth="1"/>
    <col min="16120" max="16121" width="0" style="4" hidden="1" customWidth="1"/>
    <col min="16122" max="16123" width="15.28515625" style="4" customWidth="1"/>
    <col min="16124" max="16126" width="0" style="4" hidden="1" customWidth="1"/>
    <col min="16127" max="16127" width="17" style="4" customWidth="1"/>
    <col min="16128" max="16128" width="19.28515625" style="4" customWidth="1"/>
    <col min="16129" max="16129" width="18.5703125" style="4" customWidth="1"/>
    <col min="16130" max="16130" width="0" style="4" hidden="1" customWidth="1"/>
    <col min="16131" max="16131" width="15.7109375" style="4" customWidth="1"/>
    <col min="16132" max="16134" width="0" style="4" hidden="1" customWidth="1"/>
    <col min="16135" max="16136" width="19.42578125" style="4" bestFit="1" customWidth="1"/>
    <col min="16137" max="16137" width="12.42578125" style="4" bestFit="1" customWidth="1"/>
    <col min="16138" max="16138" width="10.42578125" style="4"/>
    <col min="16139" max="16140" width="11.7109375" style="4" bestFit="1" customWidth="1"/>
    <col min="16141" max="16384" width="10.42578125" style="4"/>
  </cols>
  <sheetData>
    <row r="1" spans="1:13" s="1" customFormat="1" ht="63.75" customHeight="1" thickBot="1" x14ac:dyDescent="0.3">
      <c r="A1" s="53" t="s">
        <v>269</v>
      </c>
      <c r="B1" s="53"/>
      <c r="C1" s="53"/>
      <c r="D1" s="53"/>
      <c r="E1" s="35" t="s">
        <v>270</v>
      </c>
      <c r="F1" s="35" t="s">
        <v>271</v>
      </c>
      <c r="G1" s="35" t="s">
        <v>272</v>
      </c>
      <c r="H1" s="35" t="s">
        <v>273</v>
      </c>
      <c r="J1" s="2"/>
      <c r="M1" s="2"/>
    </row>
    <row r="2" spans="1:13" ht="12.75" thickBot="1" x14ac:dyDescent="0.25">
      <c r="A2" s="41"/>
      <c r="B2" s="3"/>
      <c r="C2" s="3"/>
      <c r="D2" s="3"/>
      <c r="E2" s="38" t="s">
        <v>0</v>
      </c>
      <c r="F2" s="38" t="s">
        <v>0</v>
      </c>
      <c r="G2" s="38" t="s">
        <v>0</v>
      </c>
      <c r="H2" s="38" t="s">
        <v>0</v>
      </c>
    </row>
    <row r="3" spans="1:13" s="10" customFormat="1" ht="15" x14ac:dyDescent="0.25">
      <c r="A3" s="42" t="s">
        <v>1</v>
      </c>
      <c r="B3" s="6" t="s">
        <v>2</v>
      </c>
      <c r="C3" s="6" t="s">
        <v>3</v>
      </c>
      <c r="D3" s="7" t="s">
        <v>4</v>
      </c>
      <c r="E3" s="36">
        <f>E4+E7+E9+E55+E77+E83+E91+E94+E97+E104+E107+E115+E119+E129+E131+E137+E147+E152+E158+E162+E171+E174</f>
        <v>1568837.5499999998</v>
      </c>
      <c r="F3" s="37">
        <f>F4+F7+F9+F55+F77+F83+F91+F94+F97+F104+F107+F115+F119+F129+F131+F137+F147+F152+F158+F162+F171+F174</f>
        <v>540479.72999999986</v>
      </c>
      <c r="G3" s="36">
        <f>G4+G7+G9+G55+G77+G83+G91+G94+G97+G104+G107+G115+G119+G129+G131+G137+G147+G152+G158+G162+G171+G174</f>
        <v>393430.18000000005</v>
      </c>
      <c r="H3" s="43">
        <f>H4+H7+H9+H55+H77+H83+H91+H94+H97+H104+H107+H115+H119+H129+H131+H137+H147+H152+H158+H162+H171+H174</f>
        <v>869365.7300000001</v>
      </c>
      <c r="I3" s="32"/>
      <c r="J3" s="32"/>
      <c r="K3" s="32"/>
      <c r="L3" s="32"/>
      <c r="M3" s="9"/>
    </row>
    <row r="4" spans="1:13" s="10" customFormat="1" ht="15" x14ac:dyDescent="0.25">
      <c r="A4" s="42" t="s">
        <v>1</v>
      </c>
      <c r="B4" s="6" t="s">
        <v>5</v>
      </c>
      <c r="C4" s="6" t="s">
        <v>3</v>
      </c>
      <c r="D4" s="7" t="s">
        <v>4</v>
      </c>
      <c r="E4" s="13">
        <f>SUM(E5:E6)</f>
        <v>249.6</v>
      </c>
      <c r="F4" s="12">
        <f>SUM(F5:F6)</f>
        <v>4500</v>
      </c>
      <c r="G4" s="13">
        <f t="shared" ref="G4" si="0">SUM(G5:G6)</f>
        <v>1230.6099999999999</v>
      </c>
      <c r="H4" s="11">
        <f t="shared" ref="H4" si="1">SUM(H5:H6)</f>
        <v>11286.4</v>
      </c>
      <c r="I4" s="32"/>
      <c r="J4" s="32"/>
      <c r="K4" s="32"/>
      <c r="L4" s="32"/>
      <c r="M4" s="9"/>
    </row>
    <row r="5" spans="1:13" ht="15" x14ac:dyDescent="0.25">
      <c r="A5" s="44" t="s">
        <v>1</v>
      </c>
      <c r="B5" s="14" t="s">
        <v>5</v>
      </c>
      <c r="C5" s="14" t="s">
        <v>6</v>
      </c>
      <c r="D5" s="15" t="s">
        <v>7</v>
      </c>
      <c r="E5" s="19">
        <v>249.6</v>
      </c>
      <c r="F5" s="18">
        <v>4500</v>
      </c>
      <c r="G5" s="19">
        <v>1230.6099999999999</v>
      </c>
      <c r="H5" s="17">
        <v>10725.4</v>
      </c>
      <c r="I5" s="32"/>
      <c r="J5" s="32"/>
      <c r="K5" s="32"/>
      <c r="L5" s="32"/>
    </row>
    <row r="6" spans="1:13" ht="15" x14ac:dyDescent="0.25">
      <c r="A6" s="44" t="s">
        <v>1</v>
      </c>
      <c r="B6" s="14" t="s">
        <v>5</v>
      </c>
      <c r="C6" s="14" t="s">
        <v>8</v>
      </c>
      <c r="D6" s="15" t="s">
        <v>9</v>
      </c>
      <c r="E6" s="19"/>
      <c r="F6" s="18"/>
      <c r="G6" s="19"/>
      <c r="H6" s="17">
        <v>561</v>
      </c>
      <c r="I6" s="32"/>
      <c r="J6" s="32"/>
      <c r="K6" s="32"/>
      <c r="L6" s="32"/>
    </row>
    <row r="7" spans="1:13" s="10" customFormat="1" ht="15" x14ac:dyDescent="0.25">
      <c r="A7" s="42" t="s">
        <v>1</v>
      </c>
      <c r="B7" s="6" t="s">
        <v>10</v>
      </c>
      <c r="C7" s="6" t="s">
        <v>3</v>
      </c>
      <c r="D7" s="7" t="s">
        <v>11</v>
      </c>
      <c r="E7" s="13">
        <f t="shared" ref="E7:G7" si="2">SUM(E8)</f>
        <v>7.46</v>
      </c>
      <c r="F7" s="12">
        <f t="shared" si="2"/>
        <v>3.25</v>
      </c>
      <c r="G7" s="13">
        <f t="shared" si="2"/>
        <v>4.8</v>
      </c>
      <c r="H7" s="11">
        <f t="shared" ref="H7" si="3">SUM(H8)</f>
        <v>4.3499999999999996</v>
      </c>
      <c r="I7" s="32"/>
      <c r="J7" s="32"/>
      <c r="K7" s="32"/>
      <c r="L7" s="32"/>
      <c r="M7" s="9"/>
    </row>
    <row r="8" spans="1:13" ht="15" x14ac:dyDescent="0.25">
      <c r="A8" s="44" t="s">
        <v>1</v>
      </c>
      <c r="B8" s="14" t="s">
        <v>10</v>
      </c>
      <c r="C8" s="14" t="s">
        <v>12</v>
      </c>
      <c r="D8" s="15" t="s">
        <v>13</v>
      </c>
      <c r="E8" s="19">
        <v>7.46</v>
      </c>
      <c r="F8" s="18">
        <v>3.25</v>
      </c>
      <c r="G8" s="19">
        <v>4.8</v>
      </c>
      <c r="H8" s="17">
        <v>4.3499999999999996</v>
      </c>
      <c r="I8" s="32"/>
      <c r="J8" s="32"/>
      <c r="K8" s="32"/>
      <c r="L8" s="32"/>
    </row>
    <row r="9" spans="1:13" s="10" customFormat="1" ht="15" x14ac:dyDescent="0.25">
      <c r="A9" s="42" t="s">
        <v>1</v>
      </c>
      <c r="B9" s="6" t="s">
        <v>14</v>
      </c>
      <c r="C9" s="6" t="s">
        <v>3</v>
      </c>
      <c r="D9" s="7" t="s">
        <v>15</v>
      </c>
      <c r="E9" s="13">
        <f t="shared" ref="E9:H9" si="4">SUM(E10:E54)</f>
        <v>467591.86</v>
      </c>
      <c r="F9" s="12">
        <f t="shared" si="4"/>
        <v>60920.32</v>
      </c>
      <c r="G9" s="13">
        <f t="shared" si="4"/>
        <v>41136.01</v>
      </c>
      <c r="H9" s="11">
        <f t="shared" si="4"/>
        <v>138341.04999999999</v>
      </c>
      <c r="I9" s="32"/>
      <c r="J9" s="32"/>
      <c r="K9" s="32"/>
      <c r="L9" s="32"/>
      <c r="M9" s="9"/>
    </row>
    <row r="10" spans="1:13" ht="15" x14ac:dyDescent="0.25">
      <c r="A10" s="44" t="s">
        <v>1</v>
      </c>
      <c r="B10" s="14" t="s">
        <v>14</v>
      </c>
      <c r="C10" s="14" t="s">
        <v>16</v>
      </c>
      <c r="D10" s="15" t="s">
        <v>17</v>
      </c>
      <c r="E10" s="19"/>
      <c r="F10" s="18"/>
      <c r="G10" s="19"/>
      <c r="H10" s="17">
        <v>34.42</v>
      </c>
      <c r="I10" s="32"/>
      <c r="J10" s="32"/>
      <c r="K10" s="32"/>
      <c r="L10" s="32"/>
    </row>
    <row r="11" spans="1:13" ht="15" x14ac:dyDescent="0.25">
      <c r="A11" s="44" t="s">
        <v>1</v>
      </c>
      <c r="B11" s="14" t="s">
        <v>14</v>
      </c>
      <c r="C11" s="14" t="s">
        <v>18</v>
      </c>
      <c r="D11" s="15" t="s">
        <v>19</v>
      </c>
      <c r="E11" s="19"/>
      <c r="F11" s="18"/>
      <c r="G11" s="19">
        <v>13150</v>
      </c>
      <c r="H11" s="17">
        <v>36412.36</v>
      </c>
      <c r="I11" s="32"/>
      <c r="J11" s="32"/>
      <c r="K11" s="32"/>
      <c r="L11" s="32"/>
    </row>
    <row r="12" spans="1:13" ht="15" x14ac:dyDescent="0.25">
      <c r="A12" s="44" t="s">
        <v>1</v>
      </c>
      <c r="B12" s="14" t="s">
        <v>14</v>
      </c>
      <c r="C12" s="14" t="s">
        <v>6</v>
      </c>
      <c r="D12" s="15" t="s">
        <v>20</v>
      </c>
      <c r="E12" s="19"/>
      <c r="F12" s="18"/>
      <c r="G12" s="19"/>
      <c r="H12" s="17">
        <v>21088.42</v>
      </c>
      <c r="I12" s="32"/>
      <c r="J12" s="32"/>
      <c r="K12" s="32"/>
      <c r="L12" s="32"/>
    </row>
    <row r="13" spans="1:13" ht="15" x14ac:dyDescent="0.25">
      <c r="A13" s="44" t="s">
        <v>1</v>
      </c>
      <c r="B13" s="14" t="s">
        <v>14</v>
      </c>
      <c r="C13" s="14" t="s">
        <v>8</v>
      </c>
      <c r="D13" s="15" t="s">
        <v>21</v>
      </c>
      <c r="E13" s="19"/>
      <c r="F13" s="18"/>
      <c r="G13" s="19"/>
      <c r="H13" s="17">
        <f>60884.92+3516.55+359.48</f>
        <v>64760.950000000004</v>
      </c>
      <c r="I13" s="32"/>
      <c r="J13" s="32"/>
      <c r="K13" s="32"/>
      <c r="L13" s="32"/>
    </row>
    <row r="14" spans="1:13" ht="15" hidden="1" x14ac:dyDescent="0.25">
      <c r="A14" s="44" t="s">
        <v>1</v>
      </c>
      <c r="B14" s="14" t="s">
        <v>14</v>
      </c>
      <c r="C14" s="14" t="s">
        <v>22</v>
      </c>
      <c r="D14" s="15" t="s">
        <v>23</v>
      </c>
      <c r="E14" s="19"/>
      <c r="F14" s="18"/>
      <c r="G14" s="19"/>
      <c r="H14" s="17"/>
      <c r="I14" s="32"/>
      <c r="J14" s="32"/>
      <c r="K14" s="32"/>
      <c r="L14" s="32"/>
    </row>
    <row r="15" spans="1:13" ht="15" hidden="1" x14ac:dyDescent="0.25">
      <c r="A15" s="44" t="s">
        <v>1</v>
      </c>
      <c r="B15" s="14" t="s">
        <v>14</v>
      </c>
      <c r="C15" s="14" t="s">
        <v>24</v>
      </c>
      <c r="D15" s="15" t="s">
        <v>25</v>
      </c>
      <c r="E15" s="19"/>
      <c r="F15" s="18"/>
      <c r="G15" s="19"/>
      <c r="H15" s="17"/>
      <c r="I15" s="32"/>
      <c r="J15" s="32"/>
      <c r="K15" s="32"/>
      <c r="L15" s="32"/>
    </row>
    <row r="16" spans="1:13" ht="15" hidden="1" x14ac:dyDescent="0.25">
      <c r="A16" s="44" t="s">
        <v>1</v>
      </c>
      <c r="B16" s="14" t="s">
        <v>14</v>
      </c>
      <c r="C16" s="14" t="s">
        <v>26</v>
      </c>
      <c r="D16" s="15" t="s">
        <v>27</v>
      </c>
      <c r="E16" s="19"/>
      <c r="F16" s="18"/>
      <c r="G16" s="19"/>
      <c r="H16" s="17"/>
      <c r="I16" s="32"/>
      <c r="J16" s="32"/>
      <c r="K16" s="32"/>
      <c r="L16" s="32"/>
    </row>
    <row r="17" spans="1:12" ht="15" hidden="1" x14ac:dyDescent="0.25">
      <c r="A17" s="44" t="s">
        <v>1</v>
      </c>
      <c r="B17" s="14" t="s">
        <v>14</v>
      </c>
      <c r="C17" s="14" t="s">
        <v>257</v>
      </c>
      <c r="D17" s="15" t="s">
        <v>261</v>
      </c>
      <c r="E17" s="19"/>
      <c r="F17" s="18"/>
      <c r="G17" s="19"/>
      <c r="H17" s="17"/>
      <c r="I17" s="32"/>
      <c r="J17" s="32"/>
      <c r="K17" s="32"/>
      <c r="L17" s="32"/>
    </row>
    <row r="18" spans="1:12" ht="15" hidden="1" x14ac:dyDescent="0.25">
      <c r="A18" s="44" t="s">
        <v>1</v>
      </c>
      <c r="B18" s="14" t="s">
        <v>14</v>
      </c>
      <c r="C18" s="14" t="s">
        <v>28</v>
      </c>
      <c r="D18" s="15" t="s">
        <v>29</v>
      </c>
      <c r="E18" s="19"/>
      <c r="F18" s="18"/>
      <c r="G18" s="19"/>
      <c r="H18" s="17"/>
      <c r="I18" s="32"/>
      <c r="J18" s="32"/>
      <c r="K18" s="32"/>
      <c r="L18" s="32"/>
    </row>
    <row r="19" spans="1:12" ht="15" hidden="1" x14ac:dyDescent="0.25">
      <c r="A19" s="44" t="s">
        <v>1</v>
      </c>
      <c r="B19" s="14" t="s">
        <v>14</v>
      </c>
      <c r="C19" s="14" t="s">
        <v>30</v>
      </c>
      <c r="D19" s="15" t="s">
        <v>31</v>
      </c>
      <c r="E19" s="19"/>
      <c r="F19" s="18"/>
      <c r="G19" s="19"/>
      <c r="H19" s="17"/>
      <c r="I19" s="32"/>
      <c r="J19" s="32"/>
      <c r="K19" s="32"/>
      <c r="L19" s="32"/>
    </row>
    <row r="20" spans="1:12" ht="15" x14ac:dyDescent="0.25">
      <c r="A20" s="44" t="s">
        <v>1</v>
      </c>
      <c r="B20" s="14" t="s">
        <v>14</v>
      </c>
      <c r="C20" s="14" t="s">
        <v>32</v>
      </c>
      <c r="D20" s="15" t="s">
        <v>33</v>
      </c>
      <c r="E20" s="19">
        <v>331880.93</v>
      </c>
      <c r="F20" s="18">
        <v>5064.32</v>
      </c>
      <c r="G20" s="19"/>
      <c r="H20" s="17">
        <v>276.31</v>
      </c>
      <c r="I20" s="32"/>
      <c r="J20" s="32"/>
      <c r="K20" s="32"/>
      <c r="L20" s="32"/>
    </row>
    <row r="21" spans="1:12" ht="15" hidden="1" x14ac:dyDescent="0.25">
      <c r="A21" s="44" t="s">
        <v>1</v>
      </c>
      <c r="B21" s="14" t="s">
        <v>14</v>
      </c>
      <c r="C21" s="14" t="s">
        <v>211</v>
      </c>
      <c r="D21" s="15" t="s">
        <v>258</v>
      </c>
      <c r="E21" s="19"/>
      <c r="F21" s="18"/>
      <c r="G21" s="19"/>
      <c r="H21" s="17"/>
      <c r="I21" s="32"/>
      <c r="J21" s="32"/>
      <c r="K21" s="32"/>
      <c r="L21" s="32"/>
    </row>
    <row r="22" spans="1:12" ht="15" hidden="1" x14ac:dyDescent="0.25">
      <c r="A22" s="44" t="s">
        <v>1</v>
      </c>
      <c r="B22" s="14" t="s">
        <v>14</v>
      </c>
      <c r="C22" s="14" t="s">
        <v>34</v>
      </c>
      <c r="D22" s="15" t="s">
        <v>35</v>
      </c>
      <c r="E22" s="19"/>
      <c r="F22" s="18"/>
      <c r="G22" s="19"/>
      <c r="H22" s="17"/>
      <c r="I22" s="32"/>
      <c r="J22" s="32"/>
      <c r="K22" s="32"/>
      <c r="L22" s="32"/>
    </row>
    <row r="23" spans="1:12" ht="15" x14ac:dyDescent="0.25">
      <c r="A23" s="44" t="s">
        <v>1</v>
      </c>
      <c r="B23" s="14" t="s">
        <v>14</v>
      </c>
      <c r="C23" s="14" t="s">
        <v>36</v>
      </c>
      <c r="D23" s="15" t="s">
        <v>37</v>
      </c>
      <c r="E23" s="19">
        <f>105244.32+9850</f>
        <v>115094.32</v>
      </c>
      <c r="F23" s="18">
        <f>13280.94-713.21+5956.52</f>
        <v>18524.25</v>
      </c>
      <c r="G23" s="19">
        <v>3000</v>
      </c>
      <c r="H23" s="17">
        <v>14294.74</v>
      </c>
      <c r="I23" s="32"/>
      <c r="J23" s="32"/>
      <c r="K23" s="32"/>
      <c r="L23" s="32"/>
    </row>
    <row r="24" spans="1:12" ht="15" hidden="1" x14ac:dyDescent="0.25">
      <c r="A24" s="44" t="s">
        <v>1</v>
      </c>
      <c r="B24" s="14" t="s">
        <v>14</v>
      </c>
      <c r="C24" s="14" t="s">
        <v>38</v>
      </c>
      <c r="D24" s="15" t="s">
        <v>39</v>
      </c>
      <c r="E24" s="19"/>
      <c r="F24" s="18"/>
      <c r="G24" s="19"/>
      <c r="H24" s="17"/>
      <c r="I24" s="32"/>
      <c r="J24" s="32"/>
      <c r="K24" s="32"/>
      <c r="L24" s="32"/>
    </row>
    <row r="25" spans="1:12" ht="15" x14ac:dyDescent="0.25">
      <c r="A25" s="44" t="s">
        <v>1</v>
      </c>
      <c r="B25" s="14" t="s">
        <v>14</v>
      </c>
      <c r="C25" s="14" t="s">
        <v>40</v>
      </c>
      <c r="D25" s="15" t="s">
        <v>41</v>
      </c>
      <c r="E25" s="19"/>
      <c r="F25" s="18"/>
      <c r="G25" s="19">
        <f>9082.01+15904</f>
        <v>24986.010000000002</v>
      </c>
      <c r="H25" s="17"/>
      <c r="I25" s="32"/>
      <c r="J25" s="32"/>
      <c r="K25" s="32"/>
      <c r="L25" s="32"/>
    </row>
    <row r="26" spans="1:12" ht="15" hidden="1" x14ac:dyDescent="0.25">
      <c r="A26" s="44" t="s">
        <v>1</v>
      </c>
      <c r="B26" s="14" t="s">
        <v>14</v>
      </c>
      <c r="C26" s="14" t="s">
        <v>42</v>
      </c>
      <c r="D26" s="15" t="s">
        <v>43</v>
      </c>
      <c r="E26" s="19"/>
      <c r="F26" s="18"/>
      <c r="G26" s="19"/>
      <c r="H26" s="17"/>
      <c r="I26" s="32"/>
      <c r="J26" s="32"/>
      <c r="K26" s="32"/>
      <c r="L26" s="32"/>
    </row>
    <row r="27" spans="1:12" ht="15" hidden="1" x14ac:dyDescent="0.25">
      <c r="A27" s="44" t="s">
        <v>1</v>
      </c>
      <c r="B27" s="14" t="s">
        <v>14</v>
      </c>
      <c r="C27" s="14" t="s">
        <v>44</v>
      </c>
      <c r="D27" s="15" t="s">
        <v>45</v>
      </c>
      <c r="E27" s="19"/>
      <c r="F27" s="18"/>
      <c r="G27" s="19"/>
      <c r="H27" s="17"/>
      <c r="I27" s="32"/>
      <c r="J27" s="32"/>
      <c r="K27" s="32"/>
      <c r="L27" s="32"/>
    </row>
    <row r="28" spans="1:12" ht="15" hidden="1" x14ac:dyDescent="0.25">
      <c r="A28" s="44" t="s">
        <v>1</v>
      </c>
      <c r="B28" s="14" t="s">
        <v>14</v>
      </c>
      <c r="C28" s="14" t="s">
        <v>46</v>
      </c>
      <c r="D28" s="15" t="s">
        <v>47</v>
      </c>
      <c r="E28" s="19"/>
      <c r="F28" s="18"/>
      <c r="G28" s="19"/>
      <c r="H28" s="17"/>
      <c r="I28" s="32"/>
      <c r="J28" s="32"/>
      <c r="K28" s="32"/>
      <c r="L28" s="32"/>
    </row>
    <row r="29" spans="1:12" ht="15" hidden="1" x14ac:dyDescent="0.25">
      <c r="A29" s="44" t="s">
        <v>1</v>
      </c>
      <c r="B29" s="14" t="s">
        <v>14</v>
      </c>
      <c r="C29" s="14" t="s">
        <v>48</v>
      </c>
      <c r="D29" s="15" t="s">
        <v>49</v>
      </c>
      <c r="E29" s="19"/>
      <c r="F29" s="18"/>
      <c r="G29" s="19"/>
      <c r="H29" s="17"/>
      <c r="I29" s="32"/>
      <c r="J29" s="32"/>
      <c r="K29" s="32"/>
      <c r="L29" s="32"/>
    </row>
    <row r="30" spans="1:12" ht="15" x14ac:dyDescent="0.25">
      <c r="A30" s="44" t="s">
        <v>1</v>
      </c>
      <c r="B30" s="14" t="s">
        <v>14</v>
      </c>
      <c r="C30" s="14" t="s">
        <v>50</v>
      </c>
      <c r="D30" s="15" t="s">
        <v>51</v>
      </c>
      <c r="E30" s="19">
        <v>162.29</v>
      </c>
      <c r="F30" s="18">
        <v>4723.79</v>
      </c>
      <c r="G30" s="19"/>
      <c r="H30" s="17"/>
      <c r="I30" s="32"/>
      <c r="J30" s="32"/>
      <c r="K30" s="32"/>
      <c r="L30" s="32"/>
    </row>
    <row r="31" spans="1:12" ht="15" hidden="1" x14ac:dyDescent="0.25">
      <c r="A31" s="44" t="s">
        <v>1</v>
      </c>
      <c r="B31" s="14" t="s">
        <v>14</v>
      </c>
      <c r="C31" s="14" t="s">
        <v>52</v>
      </c>
      <c r="D31" s="15" t="s">
        <v>53</v>
      </c>
      <c r="E31" s="19"/>
      <c r="F31" s="18"/>
      <c r="G31" s="19"/>
      <c r="H31" s="17"/>
      <c r="I31" s="32"/>
      <c r="J31" s="32"/>
      <c r="K31" s="32"/>
      <c r="L31" s="32"/>
    </row>
    <row r="32" spans="1:12" ht="15" x14ac:dyDescent="0.25">
      <c r="A32" s="44" t="s">
        <v>1</v>
      </c>
      <c r="B32" s="14" t="s">
        <v>14</v>
      </c>
      <c r="C32" s="14" t="s">
        <v>54</v>
      </c>
      <c r="D32" s="15" t="s">
        <v>55</v>
      </c>
      <c r="E32" s="19"/>
      <c r="F32" s="18"/>
      <c r="G32" s="19"/>
      <c r="H32" s="17">
        <v>1473.85</v>
      </c>
      <c r="I32" s="32"/>
      <c r="J32" s="32"/>
      <c r="K32" s="32"/>
      <c r="L32" s="32"/>
    </row>
    <row r="33" spans="1:12" ht="15" hidden="1" x14ac:dyDescent="0.25">
      <c r="A33" s="44" t="s">
        <v>1</v>
      </c>
      <c r="B33" s="14" t="s">
        <v>14</v>
      </c>
      <c r="C33" s="14" t="s">
        <v>56</v>
      </c>
      <c r="D33" s="15" t="s">
        <v>57</v>
      </c>
      <c r="E33" s="19"/>
      <c r="F33" s="18"/>
      <c r="G33" s="19"/>
      <c r="H33" s="17"/>
      <c r="I33" s="32"/>
      <c r="J33" s="32"/>
      <c r="K33" s="32"/>
      <c r="L33" s="32"/>
    </row>
    <row r="34" spans="1:12" ht="15" x14ac:dyDescent="0.25">
      <c r="A34" s="44" t="s">
        <v>1</v>
      </c>
      <c r="B34" s="14" t="s">
        <v>14</v>
      </c>
      <c r="C34" s="14" t="s">
        <v>58</v>
      </c>
      <c r="D34" s="15" t="s">
        <v>59</v>
      </c>
      <c r="E34" s="19"/>
      <c r="F34" s="18">
        <v>32607.96</v>
      </c>
      <c r="G34" s="19"/>
      <c r="H34" s="17"/>
      <c r="I34" s="32"/>
      <c r="J34" s="32"/>
      <c r="K34" s="32"/>
      <c r="L34" s="32"/>
    </row>
    <row r="35" spans="1:12" ht="15" hidden="1" x14ac:dyDescent="0.25">
      <c r="A35" s="44" t="s">
        <v>1</v>
      </c>
      <c r="B35" s="14" t="s">
        <v>14</v>
      </c>
      <c r="C35" s="14" t="s">
        <v>60</v>
      </c>
      <c r="D35" s="15" t="s">
        <v>61</v>
      </c>
      <c r="E35" s="19"/>
      <c r="F35" s="18"/>
      <c r="G35" s="19"/>
      <c r="H35" s="17"/>
      <c r="I35" s="32"/>
      <c r="J35" s="32"/>
      <c r="K35" s="32"/>
      <c r="L35" s="32"/>
    </row>
    <row r="36" spans="1:12" ht="15" hidden="1" x14ac:dyDescent="0.25">
      <c r="A36" s="44" t="s">
        <v>1</v>
      </c>
      <c r="B36" s="14" t="s">
        <v>14</v>
      </c>
      <c r="C36" s="14" t="s">
        <v>62</v>
      </c>
      <c r="D36" s="15" t="s">
        <v>63</v>
      </c>
      <c r="E36" s="19"/>
      <c r="F36" s="18"/>
      <c r="G36" s="19"/>
      <c r="H36" s="17"/>
      <c r="I36" s="32"/>
      <c r="J36" s="32"/>
      <c r="K36" s="32"/>
      <c r="L36" s="32"/>
    </row>
    <row r="37" spans="1:12" ht="15" hidden="1" x14ac:dyDescent="0.25">
      <c r="A37" s="44" t="s">
        <v>1</v>
      </c>
      <c r="B37" s="14" t="s">
        <v>14</v>
      </c>
      <c r="C37" s="14" t="s">
        <v>64</v>
      </c>
      <c r="D37" s="15" t="s">
        <v>65</v>
      </c>
      <c r="E37" s="19"/>
      <c r="F37" s="18"/>
      <c r="G37" s="19"/>
      <c r="H37" s="17"/>
      <c r="I37" s="32"/>
      <c r="J37" s="32"/>
      <c r="K37" s="32"/>
      <c r="L37" s="32"/>
    </row>
    <row r="38" spans="1:12" ht="15" hidden="1" x14ac:dyDescent="0.25">
      <c r="A38" s="44" t="s">
        <v>1</v>
      </c>
      <c r="B38" s="14" t="s">
        <v>14</v>
      </c>
      <c r="C38" s="14" t="s">
        <v>66</v>
      </c>
      <c r="D38" s="15" t="s">
        <v>67</v>
      </c>
      <c r="E38" s="19"/>
      <c r="F38" s="18"/>
      <c r="G38" s="19"/>
      <c r="H38" s="17"/>
      <c r="I38" s="32"/>
      <c r="J38" s="32"/>
      <c r="K38" s="32"/>
      <c r="L38" s="32"/>
    </row>
    <row r="39" spans="1:12" ht="15" hidden="1" x14ac:dyDescent="0.25">
      <c r="A39" s="44" t="s">
        <v>1</v>
      </c>
      <c r="B39" s="14" t="s">
        <v>14</v>
      </c>
      <c r="C39" s="14" t="s">
        <v>68</v>
      </c>
      <c r="D39" s="15" t="s">
        <v>69</v>
      </c>
      <c r="E39" s="19"/>
      <c r="F39" s="18"/>
      <c r="G39" s="19"/>
      <c r="H39" s="17"/>
      <c r="I39" s="32"/>
      <c r="J39" s="32"/>
      <c r="K39" s="32"/>
      <c r="L39" s="32"/>
    </row>
    <row r="40" spans="1:12" ht="15" hidden="1" x14ac:dyDescent="0.25">
      <c r="A40" s="44" t="s">
        <v>1</v>
      </c>
      <c r="B40" s="14" t="s">
        <v>14</v>
      </c>
      <c r="C40" s="14" t="s">
        <v>70</v>
      </c>
      <c r="D40" s="15" t="s">
        <v>71</v>
      </c>
      <c r="E40" s="22"/>
      <c r="F40" s="18"/>
      <c r="G40" s="19"/>
      <c r="H40" s="17"/>
      <c r="I40" s="32"/>
      <c r="J40" s="32"/>
      <c r="K40" s="32"/>
      <c r="L40" s="32"/>
    </row>
    <row r="41" spans="1:12" ht="15" hidden="1" x14ac:dyDescent="0.25">
      <c r="A41" s="44" t="s">
        <v>1</v>
      </c>
      <c r="B41" s="14" t="s">
        <v>14</v>
      </c>
      <c r="C41" s="14" t="s">
        <v>72</v>
      </c>
      <c r="D41" s="15" t="s">
        <v>73</v>
      </c>
      <c r="E41" s="19"/>
      <c r="F41" s="18"/>
      <c r="G41" s="19"/>
      <c r="H41" s="17"/>
      <c r="I41" s="32"/>
      <c r="J41" s="32"/>
      <c r="K41" s="32"/>
      <c r="L41" s="32"/>
    </row>
    <row r="42" spans="1:12" ht="15" hidden="1" x14ac:dyDescent="0.25">
      <c r="A42" s="44" t="s">
        <v>1</v>
      </c>
      <c r="B42" s="14" t="s">
        <v>14</v>
      </c>
      <c r="C42" s="14" t="s">
        <v>74</v>
      </c>
      <c r="D42" s="15" t="s">
        <v>75</v>
      </c>
      <c r="E42" s="19"/>
      <c r="F42" s="18"/>
      <c r="G42" s="19"/>
      <c r="H42" s="17"/>
      <c r="I42" s="32"/>
      <c r="J42" s="32"/>
      <c r="K42" s="32"/>
      <c r="L42" s="32"/>
    </row>
    <row r="43" spans="1:12" ht="15" x14ac:dyDescent="0.25">
      <c r="A43" s="44" t="s">
        <v>1</v>
      </c>
      <c r="B43" s="14" t="s">
        <v>14</v>
      </c>
      <c r="C43" s="14" t="s">
        <v>76</v>
      </c>
      <c r="D43" s="15" t="s">
        <v>77</v>
      </c>
      <c r="E43" s="19">
        <v>16604.32</v>
      </c>
      <c r="F43" s="21"/>
      <c r="G43" s="22"/>
      <c r="H43" s="20"/>
      <c r="I43" s="32"/>
      <c r="J43" s="32"/>
      <c r="K43" s="32"/>
      <c r="L43" s="32"/>
    </row>
    <row r="44" spans="1:12" ht="15" hidden="1" x14ac:dyDescent="0.25">
      <c r="A44" s="44" t="s">
        <v>1</v>
      </c>
      <c r="B44" s="14" t="s">
        <v>14</v>
      </c>
      <c r="C44" s="14" t="s">
        <v>78</v>
      </c>
      <c r="D44" s="15" t="s">
        <v>79</v>
      </c>
      <c r="E44" s="19"/>
      <c r="F44" s="21"/>
      <c r="G44" s="22"/>
      <c r="H44" s="20"/>
      <c r="I44" s="32"/>
      <c r="J44" s="32"/>
      <c r="K44" s="32"/>
      <c r="L44" s="32"/>
    </row>
    <row r="45" spans="1:12" ht="15" hidden="1" x14ac:dyDescent="0.25">
      <c r="A45" s="44" t="s">
        <v>1</v>
      </c>
      <c r="B45" s="14" t="s">
        <v>14</v>
      </c>
      <c r="C45" s="14" t="s">
        <v>80</v>
      </c>
      <c r="D45" s="15" t="s">
        <v>81</v>
      </c>
      <c r="E45" s="19"/>
      <c r="F45" s="21"/>
      <c r="G45" s="22"/>
      <c r="H45" s="20"/>
      <c r="I45" s="32"/>
      <c r="J45" s="32"/>
      <c r="K45" s="32"/>
      <c r="L45" s="32"/>
    </row>
    <row r="46" spans="1:12" ht="15" x14ac:dyDescent="0.25">
      <c r="A46" s="44" t="s">
        <v>1</v>
      </c>
      <c r="B46" s="14" t="s">
        <v>14</v>
      </c>
      <c r="C46" s="14" t="s">
        <v>82</v>
      </c>
      <c r="D46" s="15" t="s">
        <v>83</v>
      </c>
      <c r="E46" s="19">
        <v>3850</v>
      </c>
      <c r="F46" s="21"/>
      <c r="G46" s="22"/>
      <c r="H46" s="20"/>
      <c r="I46" s="32"/>
      <c r="K46" s="32"/>
      <c r="L46" s="32"/>
    </row>
    <row r="47" spans="1:12" ht="15" hidden="1" x14ac:dyDescent="0.25">
      <c r="A47" s="44" t="s">
        <v>1</v>
      </c>
      <c r="B47" s="14" t="s">
        <v>14</v>
      </c>
      <c r="C47" s="14" t="s">
        <v>84</v>
      </c>
      <c r="D47" s="15" t="s">
        <v>85</v>
      </c>
      <c r="E47" s="19"/>
      <c r="F47" s="18"/>
      <c r="G47" s="19"/>
      <c r="H47" s="17"/>
      <c r="I47" s="32"/>
      <c r="K47" s="32"/>
      <c r="L47" s="32"/>
    </row>
    <row r="48" spans="1:12" ht="15" hidden="1" x14ac:dyDescent="0.25">
      <c r="A48" s="44" t="s">
        <v>1</v>
      </c>
      <c r="B48" s="14" t="s">
        <v>14</v>
      </c>
      <c r="C48" s="14" t="s">
        <v>86</v>
      </c>
      <c r="D48" s="15" t="s">
        <v>87</v>
      </c>
      <c r="E48" s="19"/>
      <c r="F48" s="18"/>
      <c r="G48" s="19"/>
      <c r="H48" s="17"/>
      <c r="I48" s="32"/>
      <c r="K48" s="32"/>
      <c r="L48" s="32"/>
    </row>
    <row r="49" spans="1:14" ht="15" hidden="1" x14ac:dyDescent="0.25">
      <c r="A49" s="44" t="s">
        <v>1</v>
      </c>
      <c r="B49" s="14" t="s">
        <v>14</v>
      </c>
      <c r="C49" s="14" t="s">
        <v>88</v>
      </c>
      <c r="D49" s="15" t="s">
        <v>89</v>
      </c>
      <c r="E49" s="19"/>
      <c r="F49" s="18"/>
      <c r="G49" s="19"/>
      <c r="H49" s="17"/>
      <c r="I49" s="32"/>
      <c r="K49" s="32"/>
      <c r="L49" s="32"/>
    </row>
    <row r="50" spans="1:14" ht="15" hidden="1" x14ac:dyDescent="0.25">
      <c r="A50" s="44" t="s">
        <v>1</v>
      </c>
      <c r="B50" s="14" t="s">
        <v>14</v>
      </c>
      <c r="C50" s="14" t="s">
        <v>90</v>
      </c>
      <c r="D50" s="15" t="s">
        <v>91</v>
      </c>
      <c r="E50" s="19"/>
      <c r="F50" s="18"/>
      <c r="G50" s="19"/>
      <c r="H50" s="17"/>
      <c r="I50" s="32"/>
      <c r="K50" s="32"/>
      <c r="L50" s="32"/>
    </row>
    <row r="51" spans="1:14" ht="15" hidden="1" x14ac:dyDescent="0.25">
      <c r="A51" s="44" t="s">
        <v>1</v>
      </c>
      <c r="B51" s="14" t="s">
        <v>14</v>
      </c>
      <c r="C51" s="14" t="s">
        <v>92</v>
      </c>
      <c r="D51" s="15" t="s">
        <v>93</v>
      </c>
      <c r="E51" s="19"/>
      <c r="F51" s="18"/>
      <c r="G51" s="19"/>
      <c r="H51" s="17"/>
      <c r="I51" s="32"/>
      <c r="K51" s="32"/>
      <c r="L51" s="32"/>
    </row>
    <row r="52" spans="1:14" ht="15" hidden="1" x14ac:dyDescent="0.25">
      <c r="A52" s="44" t="s">
        <v>1</v>
      </c>
      <c r="B52" s="14" t="s">
        <v>14</v>
      </c>
      <c r="C52" s="14" t="s">
        <v>94</v>
      </c>
      <c r="D52" s="15" t="s">
        <v>95</v>
      </c>
      <c r="E52" s="19"/>
      <c r="F52" s="18"/>
      <c r="G52" s="19"/>
      <c r="H52" s="17"/>
      <c r="I52" s="32"/>
      <c r="K52" s="32"/>
      <c r="L52" s="32"/>
    </row>
    <row r="53" spans="1:14" ht="15" hidden="1" x14ac:dyDescent="0.25">
      <c r="A53" s="44" t="s">
        <v>1</v>
      </c>
      <c r="B53" s="14" t="s">
        <v>96</v>
      </c>
      <c r="C53" s="14" t="s">
        <v>24</v>
      </c>
      <c r="D53" s="15" t="s">
        <v>97</v>
      </c>
      <c r="E53" s="19"/>
      <c r="F53" s="18"/>
      <c r="G53" s="19"/>
      <c r="H53" s="17"/>
      <c r="I53" s="32"/>
      <c r="J53" s="32"/>
      <c r="K53" s="32"/>
      <c r="L53" s="32"/>
      <c r="N53" s="8"/>
    </row>
    <row r="54" spans="1:14" ht="15" hidden="1" x14ac:dyDescent="0.25">
      <c r="A54" s="44" t="s">
        <v>1</v>
      </c>
      <c r="B54" s="14" t="s">
        <v>98</v>
      </c>
      <c r="C54" s="14" t="s">
        <v>99</v>
      </c>
      <c r="D54" s="15" t="s">
        <v>100</v>
      </c>
      <c r="E54" s="19"/>
      <c r="F54" s="18"/>
      <c r="G54" s="19"/>
      <c r="H54" s="17"/>
      <c r="I54" s="32"/>
      <c r="J54" s="32"/>
      <c r="K54" s="32"/>
      <c r="L54" s="32"/>
      <c r="N54" s="8"/>
    </row>
    <row r="55" spans="1:14" s="10" customFormat="1" ht="15" x14ac:dyDescent="0.25">
      <c r="A55" s="42" t="s">
        <v>1</v>
      </c>
      <c r="B55" s="6"/>
      <c r="C55" s="6"/>
      <c r="D55" s="7" t="s">
        <v>101</v>
      </c>
      <c r="E55" s="13">
        <f t="shared" ref="E55:H55" si="5">E56+E60+E67+E71</f>
        <v>1047569.0599999999</v>
      </c>
      <c r="F55" s="12">
        <f t="shared" si="5"/>
        <v>302734.06999999995</v>
      </c>
      <c r="G55" s="13">
        <f t="shared" si="5"/>
        <v>334806.24000000005</v>
      </c>
      <c r="H55" s="11">
        <f t="shared" si="5"/>
        <v>549870.3600000001</v>
      </c>
      <c r="I55" s="32"/>
      <c r="J55" s="32"/>
      <c r="K55" s="32"/>
      <c r="L55" s="32"/>
      <c r="M55" s="9"/>
      <c r="N55" s="4"/>
    </row>
    <row r="56" spans="1:14" s="10" customFormat="1" ht="15" x14ac:dyDescent="0.25">
      <c r="A56" s="42" t="s">
        <v>1</v>
      </c>
      <c r="B56" s="6" t="s">
        <v>96</v>
      </c>
      <c r="C56" s="6" t="s">
        <v>3</v>
      </c>
      <c r="D56" s="7" t="s">
        <v>102</v>
      </c>
      <c r="E56" s="13">
        <f t="shared" ref="E56:H56" si="6">SUM(E57:E59)</f>
        <v>765208.85</v>
      </c>
      <c r="F56" s="12">
        <f t="shared" si="6"/>
        <v>216051.86</v>
      </c>
      <c r="G56" s="13">
        <f t="shared" si="6"/>
        <v>239178</v>
      </c>
      <c r="H56" s="11">
        <f t="shared" si="6"/>
        <v>391929.21000000008</v>
      </c>
      <c r="I56" s="32"/>
      <c r="J56" s="32"/>
      <c r="K56" s="32"/>
      <c r="L56" s="32"/>
      <c r="M56" s="9"/>
    </row>
    <row r="57" spans="1:14" ht="15" x14ac:dyDescent="0.25">
      <c r="A57" s="44" t="s">
        <v>1</v>
      </c>
      <c r="B57" s="14" t="s">
        <v>96</v>
      </c>
      <c r="C57" s="14" t="s">
        <v>12</v>
      </c>
      <c r="D57" s="15" t="s">
        <v>103</v>
      </c>
      <c r="E57" s="19">
        <v>765208.85</v>
      </c>
      <c r="F57" s="18">
        <v>215191.97999999998</v>
      </c>
      <c r="G57" s="19">
        <v>238133.63</v>
      </c>
      <c r="H57" s="17">
        <v>382788.18000000005</v>
      </c>
      <c r="I57" s="32"/>
      <c r="J57" s="32"/>
      <c r="K57" s="32"/>
      <c r="L57" s="32"/>
    </row>
    <row r="58" spans="1:14" ht="15" x14ac:dyDescent="0.25">
      <c r="A58" s="44" t="s">
        <v>1</v>
      </c>
      <c r="B58" s="14" t="s">
        <v>96</v>
      </c>
      <c r="C58" s="14" t="s">
        <v>6</v>
      </c>
      <c r="D58" s="15" t="s">
        <v>104</v>
      </c>
      <c r="E58" s="19"/>
      <c r="F58" s="18">
        <v>859.88</v>
      </c>
      <c r="G58" s="19">
        <v>1044.3699999999999</v>
      </c>
      <c r="H58" s="17">
        <v>9141.0300000000007</v>
      </c>
      <c r="I58" s="32"/>
      <c r="J58" s="32"/>
      <c r="K58" s="32"/>
      <c r="L58" s="32"/>
    </row>
    <row r="59" spans="1:14" ht="15" hidden="1" x14ac:dyDescent="0.25">
      <c r="A59" s="44" t="s">
        <v>1</v>
      </c>
      <c r="B59" s="14" t="s">
        <v>96</v>
      </c>
      <c r="C59" s="14" t="s">
        <v>8</v>
      </c>
      <c r="D59" s="15" t="s">
        <v>105</v>
      </c>
      <c r="E59" s="19"/>
      <c r="F59" s="18"/>
      <c r="G59" s="19"/>
      <c r="H59" s="17"/>
      <c r="I59" s="32"/>
      <c r="J59" s="32"/>
      <c r="K59" s="32"/>
      <c r="L59" s="32"/>
    </row>
    <row r="60" spans="1:14" s="10" customFormat="1" ht="15" x14ac:dyDescent="0.25">
      <c r="A60" s="42" t="s">
        <v>1</v>
      </c>
      <c r="B60" s="6" t="s">
        <v>98</v>
      </c>
      <c r="C60" s="6" t="s">
        <v>3</v>
      </c>
      <c r="D60" s="7" t="s">
        <v>106</v>
      </c>
      <c r="E60" s="13">
        <f>SUM(E61:E66)</f>
        <v>220584.08999999997</v>
      </c>
      <c r="F60" s="12">
        <f t="shared" ref="F60:H60" si="7">SUM(F61:F66)</f>
        <v>66687.409999999989</v>
      </c>
      <c r="G60" s="13">
        <f t="shared" si="7"/>
        <v>72536.77</v>
      </c>
      <c r="H60" s="11">
        <f t="shared" si="7"/>
        <v>122289.1</v>
      </c>
      <c r="I60" s="32"/>
      <c r="J60" s="32"/>
      <c r="K60" s="32"/>
      <c r="L60" s="32"/>
      <c r="M60" s="9"/>
    </row>
    <row r="61" spans="1:14" ht="15" x14ac:dyDescent="0.25">
      <c r="A61" s="44" t="s">
        <v>1</v>
      </c>
      <c r="B61" s="14" t="s">
        <v>98</v>
      </c>
      <c r="C61" s="14" t="s">
        <v>107</v>
      </c>
      <c r="D61" s="15" t="s">
        <v>108</v>
      </c>
      <c r="E61" s="19">
        <v>217631.39999999997</v>
      </c>
      <c r="F61" s="18">
        <v>65921.439999999988</v>
      </c>
      <c r="G61" s="19">
        <v>70597.45</v>
      </c>
      <c r="H61" s="17">
        <v>115489.36</v>
      </c>
      <c r="I61" s="32"/>
      <c r="J61" s="32"/>
      <c r="K61" s="32"/>
      <c r="L61" s="32"/>
    </row>
    <row r="62" spans="1:14" ht="15" x14ac:dyDescent="0.25">
      <c r="A62" s="44" t="s">
        <v>1</v>
      </c>
      <c r="B62" s="14" t="s">
        <v>98</v>
      </c>
      <c r="C62" s="14" t="s">
        <v>109</v>
      </c>
      <c r="D62" s="15" t="s">
        <v>110</v>
      </c>
      <c r="E62" s="19">
        <v>2813.69</v>
      </c>
      <c r="F62" s="18">
        <v>765.97</v>
      </c>
      <c r="G62" s="19">
        <v>1876.82</v>
      </c>
      <c r="H62" s="17">
        <v>5348.24</v>
      </c>
      <c r="I62" s="32"/>
      <c r="J62" s="32"/>
      <c r="K62" s="32"/>
      <c r="L62" s="32"/>
    </row>
    <row r="63" spans="1:14" ht="15" hidden="1" x14ac:dyDescent="0.25">
      <c r="A63" s="44" t="s">
        <v>1</v>
      </c>
      <c r="B63" s="14" t="s">
        <v>98</v>
      </c>
      <c r="C63" s="14" t="s">
        <v>111</v>
      </c>
      <c r="D63" s="15" t="s">
        <v>112</v>
      </c>
      <c r="E63" s="19"/>
      <c r="F63" s="18"/>
      <c r="G63" s="19"/>
      <c r="H63" s="17"/>
      <c r="I63" s="32"/>
      <c r="J63" s="32"/>
      <c r="K63" s="32"/>
      <c r="L63" s="32"/>
    </row>
    <row r="64" spans="1:14" ht="15" hidden="1" x14ac:dyDescent="0.25">
      <c r="A64" s="44" t="s">
        <v>1</v>
      </c>
      <c r="B64" s="14" t="s">
        <v>98</v>
      </c>
      <c r="C64" s="14" t="s">
        <v>18</v>
      </c>
      <c r="D64" s="15" t="s">
        <v>113</v>
      </c>
      <c r="E64" s="19"/>
      <c r="F64" s="18"/>
      <c r="G64" s="19"/>
      <c r="H64" s="17"/>
      <c r="I64" s="32"/>
      <c r="J64" s="32"/>
      <c r="K64" s="32"/>
      <c r="L64" s="32"/>
    </row>
    <row r="65" spans="1:13" ht="15" x14ac:dyDescent="0.25">
      <c r="A65" s="44" t="s">
        <v>1</v>
      </c>
      <c r="B65" s="14" t="s">
        <v>98</v>
      </c>
      <c r="C65" s="14" t="s">
        <v>8</v>
      </c>
      <c r="D65" s="15" t="s">
        <v>259</v>
      </c>
      <c r="E65" s="19"/>
      <c r="F65" s="18"/>
      <c r="G65" s="19"/>
      <c r="H65" s="17">
        <v>1440</v>
      </c>
      <c r="I65" s="32"/>
      <c r="J65" s="32"/>
      <c r="K65" s="32"/>
      <c r="L65" s="32"/>
    </row>
    <row r="66" spans="1:13" ht="15" x14ac:dyDescent="0.25">
      <c r="A66" s="44" t="s">
        <v>1</v>
      </c>
      <c r="B66" s="14" t="s">
        <v>98</v>
      </c>
      <c r="C66" s="14" t="s">
        <v>22</v>
      </c>
      <c r="D66" s="15" t="s">
        <v>263</v>
      </c>
      <c r="E66" s="19">
        <v>139</v>
      </c>
      <c r="F66" s="18"/>
      <c r="G66" s="19">
        <v>62.5</v>
      </c>
      <c r="H66" s="17">
        <v>11.5</v>
      </c>
      <c r="I66" s="32"/>
      <c r="J66" s="32"/>
      <c r="K66" s="32"/>
      <c r="L66" s="32"/>
    </row>
    <row r="67" spans="1:13" s="10" customFormat="1" ht="15.75" customHeight="1" x14ac:dyDescent="0.25">
      <c r="A67" s="42" t="s">
        <v>1</v>
      </c>
      <c r="B67" s="6" t="s">
        <v>114</v>
      </c>
      <c r="C67" s="6" t="s">
        <v>3</v>
      </c>
      <c r="D67" s="7" t="s">
        <v>115</v>
      </c>
      <c r="E67" s="13">
        <f t="shared" ref="E67:H67" si="8">SUM(E68:E70)</f>
        <v>61681.5</v>
      </c>
      <c r="F67" s="12">
        <f t="shared" si="8"/>
        <v>19994.8</v>
      </c>
      <c r="G67" s="13">
        <f t="shared" si="8"/>
        <v>21966.629999999997</v>
      </c>
      <c r="H67" s="11">
        <f t="shared" si="8"/>
        <v>34203.910000000003</v>
      </c>
      <c r="I67" s="32"/>
      <c r="J67" s="32"/>
      <c r="K67" s="32"/>
      <c r="L67" s="32"/>
      <c r="M67" s="9"/>
    </row>
    <row r="68" spans="1:13" ht="15" x14ac:dyDescent="0.25">
      <c r="A68" s="44" t="s">
        <v>1</v>
      </c>
      <c r="B68" s="14" t="s">
        <v>114</v>
      </c>
      <c r="C68" s="14" t="s">
        <v>16</v>
      </c>
      <c r="D68" s="15" t="s">
        <v>116</v>
      </c>
      <c r="E68" s="19">
        <v>36936.14</v>
      </c>
      <c r="F68" s="18">
        <v>13503.55</v>
      </c>
      <c r="G68" s="19">
        <v>12542.96</v>
      </c>
      <c r="H68" s="17">
        <v>25848.54</v>
      </c>
      <c r="I68" s="32"/>
      <c r="J68" s="32"/>
      <c r="K68" s="32"/>
      <c r="L68" s="32"/>
    </row>
    <row r="69" spans="1:13" ht="15" x14ac:dyDescent="0.25">
      <c r="A69" s="44" t="s">
        <v>1</v>
      </c>
      <c r="B69" s="14" t="s">
        <v>114</v>
      </c>
      <c r="C69" s="14" t="s">
        <v>109</v>
      </c>
      <c r="D69" s="15" t="s">
        <v>117</v>
      </c>
      <c r="E69" s="19">
        <v>5602.81</v>
      </c>
      <c r="F69" s="18">
        <v>822.3</v>
      </c>
      <c r="G69" s="19">
        <v>2217.42</v>
      </c>
      <c r="H69" s="17">
        <v>3207.98</v>
      </c>
      <c r="I69" s="32"/>
      <c r="J69" s="32"/>
      <c r="K69" s="32"/>
      <c r="L69" s="32"/>
    </row>
    <row r="70" spans="1:13" ht="15" x14ac:dyDescent="0.25">
      <c r="A70" s="44" t="s">
        <v>1</v>
      </c>
      <c r="B70" s="14" t="s">
        <v>114</v>
      </c>
      <c r="C70" s="14" t="s">
        <v>111</v>
      </c>
      <c r="D70" s="15" t="s">
        <v>118</v>
      </c>
      <c r="E70" s="19">
        <v>19142.55</v>
      </c>
      <c r="F70" s="18">
        <v>5668.95</v>
      </c>
      <c r="G70" s="19">
        <v>7206.25</v>
      </c>
      <c r="H70" s="17">
        <v>5147.3900000000003</v>
      </c>
      <c r="I70" s="32"/>
      <c r="J70" s="32"/>
      <c r="K70" s="32"/>
      <c r="L70" s="32"/>
    </row>
    <row r="71" spans="1:13" s="10" customFormat="1" ht="15" x14ac:dyDescent="0.25">
      <c r="A71" s="42" t="s">
        <v>1</v>
      </c>
      <c r="B71" s="6" t="s">
        <v>1</v>
      </c>
      <c r="C71" s="6" t="s">
        <v>3</v>
      </c>
      <c r="D71" s="7" t="s">
        <v>119</v>
      </c>
      <c r="E71" s="13">
        <f t="shared" ref="E71:H71" si="9">SUM(E72:E76)</f>
        <v>94.62</v>
      </c>
      <c r="F71" s="12">
        <f t="shared" si="9"/>
        <v>0</v>
      </c>
      <c r="G71" s="13">
        <f t="shared" si="9"/>
        <v>1124.8399999999999</v>
      </c>
      <c r="H71" s="11">
        <f t="shared" si="9"/>
        <v>1448.14</v>
      </c>
      <c r="I71" s="32"/>
      <c r="J71" s="32"/>
      <c r="K71" s="32"/>
      <c r="L71" s="32"/>
      <c r="M71" s="9"/>
    </row>
    <row r="72" spans="1:13" ht="15" x14ac:dyDescent="0.25">
      <c r="A72" s="44" t="s">
        <v>1</v>
      </c>
      <c r="B72" s="14" t="s">
        <v>1</v>
      </c>
      <c r="C72" s="14" t="s">
        <v>109</v>
      </c>
      <c r="D72" s="15" t="s">
        <v>120</v>
      </c>
      <c r="E72" s="19"/>
      <c r="F72" s="18"/>
      <c r="G72" s="19">
        <v>1124.8399999999999</v>
      </c>
      <c r="H72" s="17">
        <v>1448.14</v>
      </c>
      <c r="I72" s="32"/>
      <c r="J72" s="32"/>
      <c r="K72" s="32"/>
      <c r="L72" s="32"/>
    </row>
    <row r="73" spans="1:13" ht="15" hidden="1" x14ac:dyDescent="0.25">
      <c r="A73" s="44" t="s">
        <v>1</v>
      </c>
      <c r="B73" s="14" t="s">
        <v>1</v>
      </c>
      <c r="C73" s="14" t="s">
        <v>111</v>
      </c>
      <c r="D73" s="15" t="s">
        <v>121</v>
      </c>
      <c r="E73" s="19"/>
      <c r="F73" s="18"/>
      <c r="G73" s="19"/>
      <c r="H73" s="17"/>
      <c r="I73" s="32"/>
      <c r="J73" s="32"/>
      <c r="K73" s="32"/>
      <c r="L73" s="32"/>
    </row>
    <row r="74" spans="1:13" ht="15" x14ac:dyDescent="0.25">
      <c r="A74" s="44" t="s">
        <v>1</v>
      </c>
      <c r="B74" s="14" t="s">
        <v>1</v>
      </c>
      <c r="C74" s="14" t="s">
        <v>6</v>
      </c>
      <c r="D74" s="15" t="s">
        <v>122</v>
      </c>
      <c r="E74" s="19">
        <v>94.62</v>
      </c>
      <c r="F74" s="18"/>
      <c r="G74" s="19"/>
      <c r="H74" s="17"/>
      <c r="I74" s="32"/>
      <c r="J74" s="32"/>
      <c r="K74" s="32"/>
      <c r="L74" s="32"/>
    </row>
    <row r="75" spans="1:13" ht="15" hidden="1" x14ac:dyDescent="0.25">
      <c r="A75" s="44" t="s">
        <v>1</v>
      </c>
      <c r="B75" s="14" t="s">
        <v>1</v>
      </c>
      <c r="C75" s="14" t="s">
        <v>22</v>
      </c>
      <c r="D75" s="15" t="s">
        <v>123</v>
      </c>
      <c r="E75" s="19"/>
      <c r="F75" s="18"/>
      <c r="G75" s="19"/>
      <c r="H75" s="17"/>
      <c r="I75" s="32"/>
      <c r="J75" s="32"/>
      <c r="K75" s="32"/>
      <c r="L75" s="32"/>
    </row>
    <row r="76" spans="1:13" ht="15" hidden="1" x14ac:dyDescent="0.25">
      <c r="A76" s="44" t="s">
        <v>1</v>
      </c>
      <c r="B76" s="14" t="s">
        <v>1</v>
      </c>
      <c r="C76" s="14" t="s">
        <v>58</v>
      </c>
      <c r="D76" s="15" t="s">
        <v>124</v>
      </c>
      <c r="E76" s="19"/>
      <c r="F76" s="18"/>
      <c r="G76" s="19"/>
      <c r="H76" s="17"/>
      <c r="I76" s="32"/>
      <c r="J76" s="32"/>
      <c r="K76" s="32"/>
      <c r="L76" s="32"/>
    </row>
    <row r="77" spans="1:13" s="10" customFormat="1" ht="15" x14ac:dyDescent="0.25">
      <c r="A77" s="42" t="s">
        <v>1</v>
      </c>
      <c r="B77" s="6" t="s">
        <v>125</v>
      </c>
      <c r="C77" s="6" t="s">
        <v>3</v>
      </c>
      <c r="D77" s="7" t="s">
        <v>126</v>
      </c>
      <c r="E77" s="13"/>
      <c r="F77" s="12">
        <f t="shared" ref="F77:H77" si="10">SUM(F78:F82)</f>
        <v>0</v>
      </c>
      <c r="G77" s="13">
        <f t="shared" si="10"/>
        <v>3208.01</v>
      </c>
      <c r="H77" s="11">
        <f t="shared" si="10"/>
        <v>29346.299999999996</v>
      </c>
      <c r="I77" s="32"/>
      <c r="J77" s="32"/>
      <c r="K77" s="32"/>
      <c r="L77" s="32"/>
      <c r="M77" s="9"/>
    </row>
    <row r="78" spans="1:13" ht="15" x14ac:dyDescent="0.25">
      <c r="A78" s="44" t="s">
        <v>1</v>
      </c>
      <c r="B78" s="14" t="s">
        <v>125</v>
      </c>
      <c r="C78" s="14" t="s">
        <v>16</v>
      </c>
      <c r="D78" s="15" t="s">
        <v>127</v>
      </c>
      <c r="E78" s="19"/>
      <c r="F78" s="18"/>
      <c r="G78" s="19">
        <v>2751.71</v>
      </c>
      <c r="H78" s="17">
        <v>116.55</v>
      </c>
      <c r="I78" s="32"/>
      <c r="J78" s="32"/>
      <c r="K78" s="32"/>
      <c r="L78" s="32"/>
    </row>
    <row r="79" spans="1:13" ht="15" x14ac:dyDescent="0.25">
      <c r="A79" s="44" t="s">
        <v>1</v>
      </c>
      <c r="B79" s="14" t="s">
        <v>125</v>
      </c>
      <c r="C79" s="14" t="s">
        <v>107</v>
      </c>
      <c r="D79" s="15" t="s">
        <v>128</v>
      </c>
      <c r="E79" s="19"/>
      <c r="F79" s="18"/>
      <c r="G79" s="19"/>
      <c r="H79" s="17">
        <f>18922.57+146.96+575.37+4.05+8.94+13.62</f>
        <v>19671.509999999995</v>
      </c>
      <c r="I79" s="32"/>
      <c r="J79" s="32"/>
      <c r="K79" s="32"/>
      <c r="L79" s="32"/>
    </row>
    <row r="80" spans="1:13" ht="15" x14ac:dyDescent="0.25">
      <c r="A80" s="44" t="s">
        <v>1</v>
      </c>
      <c r="B80" s="14" t="s">
        <v>125</v>
      </c>
      <c r="C80" s="14" t="s">
        <v>109</v>
      </c>
      <c r="D80" s="15" t="s">
        <v>129</v>
      </c>
      <c r="E80" s="19"/>
      <c r="F80" s="18"/>
      <c r="G80" s="19"/>
      <c r="H80" s="17">
        <f>3920.17+323.78</f>
        <v>4243.95</v>
      </c>
      <c r="I80" s="32"/>
      <c r="J80" s="32"/>
      <c r="K80" s="32"/>
      <c r="L80" s="32"/>
    </row>
    <row r="81" spans="1:13" ht="15" hidden="1" x14ac:dyDescent="0.25">
      <c r="A81" s="44" t="s">
        <v>1</v>
      </c>
      <c r="B81" s="14" t="s">
        <v>125</v>
      </c>
      <c r="C81" s="14" t="s">
        <v>111</v>
      </c>
      <c r="D81" s="15" t="s">
        <v>130</v>
      </c>
      <c r="E81" s="19"/>
      <c r="F81" s="18"/>
      <c r="G81" s="19"/>
      <c r="H81" s="17"/>
      <c r="I81" s="32"/>
      <c r="J81" s="32"/>
      <c r="K81" s="32"/>
      <c r="L81" s="32"/>
    </row>
    <row r="82" spans="1:13" ht="15" x14ac:dyDescent="0.25">
      <c r="A82" s="44" t="s">
        <v>1</v>
      </c>
      <c r="B82" s="14" t="s">
        <v>125</v>
      </c>
      <c r="C82" s="14" t="s">
        <v>18</v>
      </c>
      <c r="D82" s="15" t="s">
        <v>131</v>
      </c>
      <c r="E82" s="19"/>
      <c r="F82" s="18"/>
      <c r="G82" s="19">
        <v>456.3</v>
      </c>
      <c r="H82" s="17">
        <v>5314.29</v>
      </c>
      <c r="I82" s="32"/>
      <c r="J82" s="32"/>
      <c r="K82" s="32"/>
      <c r="L82" s="32"/>
    </row>
    <row r="83" spans="1:13" s="10" customFormat="1" ht="15" x14ac:dyDescent="0.25">
      <c r="A83" s="42" t="s">
        <v>1</v>
      </c>
      <c r="B83" s="6" t="s">
        <v>132</v>
      </c>
      <c r="C83" s="6" t="s">
        <v>3</v>
      </c>
      <c r="D83" s="7" t="s">
        <v>133</v>
      </c>
      <c r="E83" s="13">
        <f t="shared" ref="E83:H83" si="11">SUM(E84:E90)</f>
        <v>0</v>
      </c>
      <c r="F83" s="12">
        <f t="shared" si="11"/>
        <v>0</v>
      </c>
      <c r="G83" s="13">
        <f t="shared" si="11"/>
        <v>1068.75</v>
      </c>
      <c r="H83" s="11">
        <f t="shared" si="11"/>
        <v>2522.8200000000002</v>
      </c>
      <c r="I83" s="32"/>
      <c r="J83" s="32"/>
      <c r="K83" s="32"/>
      <c r="L83" s="32"/>
      <c r="M83" s="9"/>
    </row>
    <row r="84" spans="1:13" ht="15" hidden="1" x14ac:dyDescent="0.25">
      <c r="A84" s="44" t="s">
        <v>1</v>
      </c>
      <c r="B84" s="14" t="s">
        <v>132</v>
      </c>
      <c r="C84" s="14" t="s">
        <v>134</v>
      </c>
      <c r="D84" s="15" t="s">
        <v>135</v>
      </c>
      <c r="E84" s="19"/>
      <c r="F84" s="18"/>
      <c r="G84" s="19"/>
      <c r="H84" s="17"/>
      <c r="I84" s="32"/>
      <c r="J84" s="32"/>
      <c r="K84" s="32"/>
      <c r="L84" s="32"/>
    </row>
    <row r="85" spans="1:13" ht="15" hidden="1" x14ac:dyDescent="0.25">
      <c r="A85" s="44" t="s">
        <v>1</v>
      </c>
      <c r="B85" s="14" t="s">
        <v>132</v>
      </c>
      <c r="C85" s="14" t="s">
        <v>107</v>
      </c>
      <c r="D85" s="15" t="s">
        <v>136</v>
      </c>
      <c r="E85" s="19"/>
      <c r="F85" s="18"/>
      <c r="G85" s="19"/>
      <c r="H85" s="17"/>
      <c r="I85" s="32"/>
      <c r="J85" s="32"/>
      <c r="K85" s="32"/>
      <c r="L85" s="32"/>
    </row>
    <row r="86" spans="1:13" ht="15" x14ac:dyDescent="0.25">
      <c r="A86" s="44" t="s">
        <v>1</v>
      </c>
      <c r="B86" s="14" t="s">
        <v>132</v>
      </c>
      <c r="C86" s="14" t="s">
        <v>109</v>
      </c>
      <c r="D86" s="15" t="s">
        <v>137</v>
      </c>
      <c r="E86" s="19"/>
      <c r="F86" s="18"/>
      <c r="G86" s="19">
        <v>799</v>
      </c>
      <c r="H86" s="17"/>
      <c r="I86" s="32"/>
      <c r="J86" s="32"/>
      <c r="K86" s="32"/>
      <c r="L86" s="32"/>
    </row>
    <row r="87" spans="1:13" ht="15" hidden="1" x14ac:dyDescent="0.25">
      <c r="A87" s="44" t="s">
        <v>1</v>
      </c>
      <c r="B87" s="14" t="s">
        <v>132</v>
      </c>
      <c r="C87" s="14" t="s">
        <v>18</v>
      </c>
      <c r="D87" s="15" t="s">
        <v>138</v>
      </c>
      <c r="E87" s="19"/>
      <c r="F87" s="18"/>
      <c r="G87" s="19"/>
      <c r="H87" s="17"/>
      <c r="I87" s="32"/>
      <c r="J87" s="32"/>
      <c r="K87" s="32"/>
      <c r="L87" s="32"/>
    </row>
    <row r="88" spans="1:13" ht="15" hidden="1" x14ac:dyDescent="0.25">
      <c r="A88" s="44" t="s">
        <v>1</v>
      </c>
      <c r="B88" s="14" t="s">
        <v>132</v>
      </c>
      <c r="C88" s="14" t="s">
        <v>30</v>
      </c>
      <c r="D88" s="15" t="s">
        <v>139</v>
      </c>
      <c r="E88" s="19"/>
      <c r="F88" s="18"/>
      <c r="G88" s="19"/>
      <c r="H88" s="17"/>
      <c r="I88" s="32"/>
      <c r="J88" s="32"/>
      <c r="K88" s="32"/>
      <c r="L88" s="32"/>
    </row>
    <row r="89" spans="1:13" ht="15" hidden="1" x14ac:dyDescent="0.25">
      <c r="A89" s="44" t="s">
        <v>1</v>
      </c>
      <c r="B89" s="14" t="s">
        <v>132</v>
      </c>
      <c r="C89" s="14" t="s">
        <v>140</v>
      </c>
      <c r="D89" s="15" t="s">
        <v>141</v>
      </c>
      <c r="E89" s="19"/>
      <c r="F89" s="18"/>
      <c r="G89" s="19"/>
      <c r="H89" s="17"/>
      <c r="I89" s="32"/>
      <c r="J89" s="32"/>
      <c r="K89" s="32"/>
      <c r="L89" s="32"/>
    </row>
    <row r="90" spans="1:13" ht="15" x14ac:dyDescent="0.25">
      <c r="A90" s="44" t="s">
        <v>1</v>
      </c>
      <c r="B90" s="14" t="s">
        <v>132</v>
      </c>
      <c r="C90" s="14" t="s">
        <v>142</v>
      </c>
      <c r="D90" s="15" t="s">
        <v>143</v>
      </c>
      <c r="E90" s="19"/>
      <c r="F90" s="18"/>
      <c r="G90" s="19">
        <v>269.75</v>
      </c>
      <c r="H90" s="17">
        <v>2522.8200000000002</v>
      </c>
      <c r="I90" s="32"/>
      <c r="J90" s="32"/>
      <c r="K90" s="32"/>
      <c r="L90" s="32"/>
    </row>
    <row r="91" spans="1:13" s="10" customFormat="1" ht="15" hidden="1" x14ac:dyDescent="0.25">
      <c r="A91" s="42" t="s">
        <v>1</v>
      </c>
      <c r="B91" s="6" t="s">
        <v>144</v>
      </c>
      <c r="C91" s="6" t="s">
        <v>3</v>
      </c>
      <c r="D91" s="7" t="s">
        <v>145</v>
      </c>
      <c r="E91" s="13">
        <f t="shared" ref="E91:H91" si="12">SUM(E92:E93)</f>
        <v>0</v>
      </c>
      <c r="F91" s="12">
        <f t="shared" si="12"/>
        <v>0</v>
      </c>
      <c r="G91" s="13">
        <f t="shared" si="12"/>
        <v>0</v>
      </c>
      <c r="H91" s="11">
        <f t="shared" si="12"/>
        <v>0</v>
      </c>
      <c r="I91" s="32"/>
      <c r="J91" s="32"/>
      <c r="K91" s="32"/>
      <c r="L91" s="32"/>
      <c r="M91" s="9"/>
    </row>
    <row r="92" spans="1:13" ht="15" hidden="1" x14ac:dyDescent="0.25">
      <c r="A92" s="44" t="s">
        <v>1</v>
      </c>
      <c r="B92" s="14" t="s">
        <v>144</v>
      </c>
      <c r="C92" s="14" t="s">
        <v>44</v>
      </c>
      <c r="D92" s="15" t="s">
        <v>146</v>
      </c>
      <c r="E92" s="19"/>
      <c r="F92" s="18"/>
      <c r="G92" s="19"/>
      <c r="H92" s="17"/>
      <c r="I92" s="32"/>
      <c r="J92" s="32"/>
      <c r="K92" s="32"/>
      <c r="L92" s="32"/>
    </row>
    <row r="93" spans="1:13" ht="15" hidden="1" x14ac:dyDescent="0.25">
      <c r="A93" s="44" t="s">
        <v>1</v>
      </c>
      <c r="B93" s="14" t="s">
        <v>144</v>
      </c>
      <c r="C93" s="14" t="s">
        <v>58</v>
      </c>
      <c r="D93" s="15" t="s">
        <v>147</v>
      </c>
      <c r="E93" s="19"/>
      <c r="F93" s="18"/>
      <c r="G93" s="19"/>
      <c r="H93" s="17"/>
      <c r="I93" s="32"/>
      <c r="J93" s="32"/>
      <c r="K93" s="32"/>
      <c r="L93" s="32"/>
    </row>
    <row r="94" spans="1:13" s="10" customFormat="1" ht="15" x14ac:dyDescent="0.25">
      <c r="A94" s="42" t="s">
        <v>1</v>
      </c>
      <c r="B94" s="6" t="s">
        <v>148</v>
      </c>
      <c r="C94" s="6" t="s">
        <v>3</v>
      </c>
      <c r="D94" s="7" t="s">
        <v>149</v>
      </c>
      <c r="E94" s="13">
        <f t="shared" ref="E94:H94" si="13">SUM(E95:E96)</f>
        <v>29346.83</v>
      </c>
      <c r="F94" s="12">
        <f t="shared" si="13"/>
        <v>156354.53</v>
      </c>
      <c r="G94" s="13">
        <f t="shared" si="13"/>
        <v>6.08</v>
      </c>
      <c r="H94" s="11">
        <f t="shared" si="13"/>
        <v>5648.7</v>
      </c>
      <c r="I94" s="32"/>
      <c r="J94" s="32"/>
      <c r="K94" s="32"/>
      <c r="L94" s="32"/>
      <c r="M94" s="9"/>
    </row>
    <row r="95" spans="1:13" ht="15" x14ac:dyDescent="0.25">
      <c r="A95" s="44" t="s">
        <v>1</v>
      </c>
      <c r="B95" s="14" t="s">
        <v>148</v>
      </c>
      <c r="C95" s="14" t="s">
        <v>16</v>
      </c>
      <c r="D95" s="15" t="s">
        <v>150</v>
      </c>
      <c r="E95" s="19">
        <v>29330.83</v>
      </c>
      <c r="F95" s="18"/>
      <c r="G95" s="19"/>
      <c r="H95" s="17">
        <f>5127.66+512.43</f>
        <v>5640.09</v>
      </c>
      <c r="I95" s="32"/>
      <c r="J95" s="32"/>
      <c r="K95" s="32"/>
      <c r="L95" s="32"/>
    </row>
    <row r="96" spans="1:13" ht="15" x14ac:dyDescent="0.25">
      <c r="A96" s="44" t="s">
        <v>1</v>
      </c>
      <c r="B96" s="14" t="s">
        <v>148</v>
      </c>
      <c r="C96" s="14" t="s">
        <v>134</v>
      </c>
      <c r="D96" s="15" t="s">
        <v>151</v>
      </c>
      <c r="E96" s="19">
        <v>16</v>
      </c>
      <c r="F96" s="18">
        <v>156354.53</v>
      </c>
      <c r="G96" s="19">
        <v>6.08</v>
      </c>
      <c r="H96" s="17">
        <v>8.61</v>
      </c>
      <c r="I96" s="32"/>
      <c r="J96" s="32"/>
      <c r="K96" s="32"/>
      <c r="L96" s="32"/>
    </row>
    <row r="97" spans="1:13" s="10" customFormat="1" ht="15" hidden="1" x14ac:dyDescent="0.25">
      <c r="A97" s="42" t="s">
        <v>1</v>
      </c>
      <c r="B97" s="6" t="s">
        <v>152</v>
      </c>
      <c r="C97" s="6" t="s">
        <v>3</v>
      </c>
      <c r="D97" s="7" t="s">
        <v>153</v>
      </c>
      <c r="E97" s="13">
        <f>SUM(E98:E103)</f>
        <v>0</v>
      </c>
      <c r="F97" s="12">
        <f>SUM(F98:F103)</f>
        <v>0</v>
      </c>
      <c r="G97" s="13">
        <f>SUM(G98:G103)</f>
        <v>0</v>
      </c>
      <c r="H97" s="11">
        <f>SUM(H98:H103)</f>
        <v>0</v>
      </c>
      <c r="I97" s="32"/>
      <c r="J97" s="32"/>
      <c r="K97" s="32"/>
      <c r="L97" s="32"/>
      <c r="M97" s="9"/>
    </row>
    <row r="98" spans="1:13" ht="15" hidden="1" x14ac:dyDescent="0.25">
      <c r="A98" s="44" t="s">
        <v>1</v>
      </c>
      <c r="B98" s="14" t="s">
        <v>152</v>
      </c>
      <c r="C98" s="14" t="s">
        <v>12</v>
      </c>
      <c r="D98" s="15" t="s">
        <v>154</v>
      </c>
      <c r="E98" s="19"/>
      <c r="F98" s="18"/>
      <c r="G98" s="19"/>
      <c r="H98" s="17"/>
      <c r="I98" s="32"/>
      <c r="J98" s="32"/>
      <c r="K98" s="32"/>
      <c r="L98" s="32"/>
    </row>
    <row r="99" spans="1:13" ht="15" hidden="1" x14ac:dyDescent="0.25">
      <c r="A99" s="44" t="s">
        <v>1</v>
      </c>
      <c r="B99" s="14" t="s">
        <v>152</v>
      </c>
      <c r="C99" s="14" t="s">
        <v>109</v>
      </c>
      <c r="D99" s="15" t="s">
        <v>155</v>
      </c>
      <c r="E99" s="19"/>
      <c r="F99" s="18"/>
      <c r="G99" s="19"/>
      <c r="H99" s="17"/>
      <c r="I99" s="32"/>
      <c r="J99" s="32"/>
      <c r="K99" s="32"/>
      <c r="L99" s="32"/>
    </row>
    <row r="100" spans="1:13" ht="15" hidden="1" x14ac:dyDescent="0.25">
      <c r="A100" s="44" t="s">
        <v>1</v>
      </c>
      <c r="B100" s="14" t="s">
        <v>152</v>
      </c>
      <c r="C100" s="14" t="s">
        <v>111</v>
      </c>
      <c r="D100" s="15" t="s">
        <v>156</v>
      </c>
      <c r="E100" s="19"/>
      <c r="F100" s="18"/>
      <c r="G100" s="19"/>
      <c r="H100" s="17"/>
      <c r="I100" s="32"/>
      <c r="J100" s="32"/>
      <c r="K100" s="32"/>
      <c r="L100" s="32"/>
    </row>
    <row r="101" spans="1:13" ht="15" hidden="1" x14ac:dyDescent="0.25">
      <c r="A101" s="44" t="s">
        <v>1</v>
      </c>
      <c r="B101" s="14" t="s">
        <v>152</v>
      </c>
      <c r="C101" s="14" t="s">
        <v>18</v>
      </c>
      <c r="D101" s="15" t="s">
        <v>157</v>
      </c>
      <c r="E101" s="19"/>
      <c r="F101" s="18"/>
      <c r="G101" s="19"/>
      <c r="H101" s="17"/>
      <c r="I101" s="32"/>
      <c r="J101" s="32"/>
      <c r="K101" s="32"/>
      <c r="L101" s="32"/>
    </row>
    <row r="102" spans="1:13" ht="15" hidden="1" x14ac:dyDescent="0.25">
      <c r="A102" s="44" t="s">
        <v>1</v>
      </c>
      <c r="B102" s="14" t="s">
        <v>152</v>
      </c>
      <c r="C102" s="14" t="s">
        <v>6</v>
      </c>
      <c r="D102" s="15" t="s">
        <v>158</v>
      </c>
      <c r="E102" s="19"/>
      <c r="F102" s="18"/>
      <c r="G102" s="19"/>
      <c r="H102" s="17"/>
      <c r="I102" s="32"/>
      <c r="J102" s="32"/>
      <c r="K102" s="32"/>
      <c r="L102" s="32"/>
    </row>
    <row r="103" spans="1:13" ht="15" hidden="1" x14ac:dyDescent="0.25">
      <c r="A103" s="44" t="s">
        <v>1</v>
      </c>
      <c r="B103" s="14" t="s">
        <v>152</v>
      </c>
      <c r="C103" s="14" t="s">
        <v>8</v>
      </c>
      <c r="D103" s="15" t="s">
        <v>159</v>
      </c>
      <c r="E103" s="19"/>
      <c r="F103" s="18"/>
      <c r="G103" s="19"/>
      <c r="H103" s="17"/>
      <c r="I103" s="32"/>
      <c r="J103" s="32"/>
      <c r="K103" s="32"/>
      <c r="L103" s="32"/>
    </row>
    <row r="104" spans="1:13" s="10" customFormat="1" ht="15" x14ac:dyDescent="0.25">
      <c r="A104" s="42" t="s">
        <v>1</v>
      </c>
      <c r="B104" s="6" t="s">
        <v>160</v>
      </c>
      <c r="C104" s="6" t="s">
        <v>3</v>
      </c>
      <c r="D104" s="7" t="s">
        <v>161</v>
      </c>
      <c r="E104" s="13">
        <f>SUM(E105:E106)</f>
        <v>0</v>
      </c>
      <c r="F104" s="12">
        <f t="shared" ref="F104:H104" si="14">SUM(F105:F106)</f>
        <v>0</v>
      </c>
      <c r="G104" s="13">
        <f t="shared" si="14"/>
        <v>0</v>
      </c>
      <c r="H104" s="11">
        <f t="shared" si="14"/>
        <v>53.1</v>
      </c>
      <c r="I104" s="32"/>
      <c r="J104" s="32"/>
      <c r="K104" s="32"/>
      <c r="L104" s="32"/>
      <c r="M104" s="9"/>
    </row>
    <row r="105" spans="1:13" ht="15" hidden="1" x14ac:dyDescent="0.25">
      <c r="A105" s="44" t="s">
        <v>1</v>
      </c>
      <c r="B105" s="14" t="s">
        <v>160</v>
      </c>
      <c r="C105" s="14" t="s">
        <v>16</v>
      </c>
      <c r="D105" s="15" t="s">
        <v>161</v>
      </c>
      <c r="E105" s="19"/>
      <c r="F105" s="18"/>
      <c r="G105" s="19"/>
      <c r="H105" s="17"/>
      <c r="I105" s="32"/>
      <c r="J105" s="32"/>
      <c r="K105" s="32"/>
      <c r="L105" s="32"/>
    </row>
    <row r="106" spans="1:13" ht="15" x14ac:dyDescent="0.25">
      <c r="A106" s="44" t="s">
        <v>1</v>
      </c>
      <c r="B106" s="14" t="s">
        <v>160</v>
      </c>
      <c r="C106" s="14" t="s">
        <v>12</v>
      </c>
      <c r="D106" s="15" t="s">
        <v>163</v>
      </c>
      <c r="E106" s="19"/>
      <c r="F106" s="18"/>
      <c r="G106" s="19"/>
      <c r="H106" s="17">
        <v>53.1</v>
      </c>
      <c r="I106" s="32"/>
      <c r="J106" s="32"/>
      <c r="K106" s="32"/>
      <c r="L106" s="32"/>
    </row>
    <row r="107" spans="1:13" s="10" customFormat="1" ht="15" x14ac:dyDescent="0.25">
      <c r="A107" s="42" t="s">
        <v>1</v>
      </c>
      <c r="B107" s="6" t="s">
        <v>164</v>
      </c>
      <c r="C107" s="6" t="s">
        <v>3</v>
      </c>
      <c r="D107" s="7" t="s">
        <v>165</v>
      </c>
      <c r="E107" s="13">
        <f t="shared" ref="E107:H107" si="15">SUM(E108:E114)</f>
        <v>0</v>
      </c>
      <c r="F107" s="12">
        <f t="shared" si="15"/>
        <v>0</v>
      </c>
      <c r="G107" s="13">
        <f t="shared" si="15"/>
        <v>3265.7000000000003</v>
      </c>
      <c r="H107" s="11">
        <f t="shared" si="15"/>
        <v>2387.1799999999998</v>
      </c>
      <c r="I107" s="32"/>
      <c r="J107" s="32"/>
      <c r="K107" s="32"/>
      <c r="L107" s="32"/>
      <c r="M107" s="9"/>
    </row>
    <row r="108" spans="1:13" ht="15" hidden="1" x14ac:dyDescent="0.25">
      <c r="A108" s="44" t="s">
        <v>1</v>
      </c>
      <c r="B108" s="14" t="s">
        <v>164</v>
      </c>
      <c r="C108" s="6"/>
      <c r="D108" s="15" t="s">
        <v>165</v>
      </c>
      <c r="E108" s="19"/>
      <c r="F108" s="18"/>
      <c r="G108" s="19"/>
      <c r="H108" s="17"/>
      <c r="I108" s="32"/>
      <c r="J108" s="32"/>
      <c r="K108" s="32"/>
      <c r="L108" s="32"/>
    </row>
    <row r="109" spans="1:13" ht="15" hidden="1" x14ac:dyDescent="0.25">
      <c r="A109" s="44" t="s">
        <v>1</v>
      </c>
      <c r="B109" s="14" t="s">
        <v>164</v>
      </c>
      <c r="C109" s="14" t="s">
        <v>12</v>
      </c>
      <c r="D109" s="15" t="s">
        <v>166</v>
      </c>
      <c r="E109" s="19"/>
      <c r="F109" s="18"/>
      <c r="G109" s="19"/>
      <c r="H109" s="17"/>
      <c r="I109" s="32"/>
      <c r="J109" s="32"/>
      <c r="K109" s="32"/>
      <c r="L109" s="32"/>
    </row>
    <row r="110" spans="1:13" ht="15" hidden="1" x14ac:dyDescent="0.25">
      <c r="A110" s="44" t="s">
        <v>1</v>
      </c>
      <c r="B110" s="14" t="s">
        <v>164</v>
      </c>
      <c r="C110" s="14" t="s">
        <v>134</v>
      </c>
      <c r="D110" s="15" t="s">
        <v>167</v>
      </c>
      <c r="E110" s="19"/>
      <c r="F110" s="18"/>
      <c r="G110" s="19"/>
      <c r="H110" s="17"/>
      <c r="I110" s="32"/>
      <c r="J110" s="32"/>
      <c r="K110" s="32"/>
      <c r="L110" s="32"/>
    </row>
    <row r="111" spans="1:13" ht="15" hidden="1" x14ac:dyDescent="0.25">
      <c r="A111" s="44" t="s">
        <v>1</v>
      </c>
      <c r="B111" s="14" t="s">
        <v>164</v>
      </c>
      <c r="C111" s="14" t="s">
        <v>111</v>
      </c>
      <c r="D111" s="15" t="s">
        <v>168</v>
      </c>
      <c r="E111" s="19"/>
      <c r="F111" s="18"/>
      <c r="G111" s="19"/>
      <c r="H111" s="17"/>
      <c r="I111" s="32"/>
      <c r="J111" s="32"/>
      <c r="K111" s="32"/>
      <c r="L111" s="32"/>
    </row>
    <row r="112" spans="1:13" ht="15" x14ac:dyDescent="0.25">
      <c r="A112" s="44" t="s">
        <v>1</v>
      </c>
      <c r="B112" s="14" t="s">
        <v>164</v>
      </c>
      <c r="C112" s="14" t="s">
        <v>18</v>
      </c>
      <c r="D112" s="15" t="s">
        <v>169</v>
      </c>
      <c r="E112" s="19"/>
      <c r="F112" s="18"/>
      <c r="G112" s="19">
        <v>794.11</v>
      </c>
      <c r="H112" s="17">
        <v>2387.1799999999998</v>
      </c>
      <c r="I112" s="32"/>
      <c r="J112" s="32"/>
      <c r="K112" s="32"/>
      <c r="L112" s="32"/>
    </row>
    <row r="113" spans="1:13" ht="15" hidden="1" x14ac:dyDescent="0.25">
      <c r="A113" s="44" t="s">
        <v>1</v>
      </c>
      <c r="B113" s="14" t="s">
        <v>164</v>
      </c>
      <c r="C113" s="14" t="s">
        <v>24</v>
      </c>
      <c r="D113" s="15" t="s">
        <v>170</v>
      </c>
      <c r="E113" s="19"/>
      <c r="F113" s="18"/>
      <c r="G113" s="19"/>
      <c r="H113" s="17"/>
      <c r="I113" s="32"/>
      <c r="J113" s="32"/>
      <c r="K113" s="32"/>
      <c r="L113" s="32"/>
    </row>
    <row r="114" spans="1:13" ht="15" x14ac:dyDescent="0.25">
      <c r="A114" s="44" t="s">
        <v>1</v>
      </c>
      <c r="B114" s="14" t="s">
        <v>164</v>
      </c>
      <c r="C114" s="14" t="s">
        <v>99</v>
      </c>
      <c r="D114" s="15" t="s">
        <v>171</v>
      </c>
      <c r="E114" s="19"/>
      <c r="F114" s="18"/>
      <c r="G114" s="19">
        <v>2471.59</v>
      </c>
      <c r="H114" s="17"/>
      <c r="I114" s="32"/>
      <c r="J114" s="32"/>
      <c r="K114" s="32"/>
      <c r="L114" s="32"/>
    </row>
    <row r="115" spans="1:13" s="10" customFormat="1" ht="15" x14ac:dyDescent="0.25">
      <c r="A115" s="42" t="s">
        <v>1</v>
      </c>
      <c r="B115" s="6" t="s">
        <v>172</v>
      </c>
      <c r="C115" s="6" t="s">
        <v>3</v>
      </c>
      <c r="D115" s="7" t="s">
        <v>173</v>
      </c>
      <c r="E115" s="13">
        <f t="shared" ref="E115:H115" si="16">SUM(E116:E118)</f>
        <v>1531.87</v>
      </c>
      <c r="F115" s="12">
        <f t="shared" si="16"/>
        <v>713.21</v>
      </c>
      <c r="G115" s="13">
        <f t="shared" si="16"/>
        <v>0</v>
      </c>
      <c r="H115" s="11">
        <f t="shared" si="16"/>
        <v>0</v>
      </c>
      <c r="I115" s="32"/>
      <c r="J115" s="32"/>
      <c r="K115" s="32"/>
      <c r="L115" s="32"/>
      <c r="M115" s="9"/>
    </row>
    <row r="116" spans="1:13" ht="15" hidden="1" x14ac:dyDescent="0.25">
      <c r="A116" s="44" t="s">
        <v>1</v>
      </c>
      <c r="B116" s="14" t="s">
        <v>172</v>
      </c>
      <c r="C116" s="14" t="s">
        <v>12</v>
      </c>
      <c r="D116" s="15" t="s">
        <v>174</v>
      </c>
      <c r="E116" s="19"/>
      <c r="F116" s="18"/>
      <c r="G116" s="19"/>
      <c r="H116" s="17"/>
      <c r="I116" s="32"/>
      <c r="K116" s="32"/>
      <c r="L116" s="32"/>
    </row>
    <row r="117" spans="1:13" ht="15" hidden="1" x14ac:dyDescent="0.25">
      <c r="A117" s="44" t="s">
        <v>1</v>
      </c>
      <c r="B117" s="14" t="s">
        <v>172</v>
      </c>
      <c r="C117" s="14" t="s">
        <v>107</v>
      </c>
      <c r="D117" s="15" t="s">
        <v>175</v>
      </c>
      <c r="E117" s="19"/>
      <c r="F117" s="18"/>
      <c r="G117" s="19"/>
      <c r="H117" s="17"/>
      <c r="I117" s="32"/>
      <c r="K117" s="32"/>
      <c r="L117" s="32"/>
    </row>
    <row r="118" spans="1:13" ht="15" x14ac:dyDescent="0.25">
      <c r="A118" s="44" t="s">
        <v>1</v>
      </c>
      <c r="B118" s="14" t="s">
        <v>172</v>
      </c>
      <c r="C118" s="14" t="s">
        <v>111</v>
      </c>
      <c r="D118" s="15" t="s">
        <v>176</v>
      </c>
      <c r="E118" s="19">
        <v>1531.87</v>
      </c>
      <c r="F118" s="18">
        <v>713.21</v>
      </c>
      <c r="G118" s="19"/>
      <c r="H118" s="17"/>
      <c r="I118" s="32"/>
      <c r="K118" s="32"/>
      <c r="L118" s="32"/>
    </row>
    <row r="119" spans="1:13" s="10" customFormat="1" ht="15" x14ac:dyDescent="0.25">
      <c r="A119" s="42" t="s">
        <v>1</v>
      </c>
      <c r="B119" s="6" t="s">
        <v>177</v>
      </c>
      <c r="C119" s="6" t="s">
        <v>3</v>
      </c>
      <c r="D119" s="7" t="s">
        <v>178</v>
      </c>
      <c r="E119" s="13">
        <f t="shared" ref="E119:G119" si="17">SUM(E120:E128)</f>
        <v>170.64</v>
      </c>
      <c r="F119" s="12">
        <f t="shared" si="17"/>
        <v>154.56</v>
      </c>
      <c r="G119" s="13">
        <f t="shared" si="17"/>
        <v>8433</v>
      </c>
      <c r="H119" s="11">
        <f t="shared" ref="H119" si="18">SUM(H120:H128)</f>
        <v>147.36000000000001</v>
      </c>
      <c r="I119" s="32"/>
      <c r="K119" s="32"/>
      <c r="L119" s="32"/>
      <c r="M119" s="9"/>
    </row>
    <row r="120" spans="1:13" ht="15" hidden="1" x14ac:dyDescent="0.25">
      <c r="A120" s="44" t="s">
        <v>1</v>
      </c>
      <c r="B120" s="14" t="s">
        <v>177</v>
      </c>
      <c r="C120" s="6"/>
      <c r="D120" s="15" t="s">
        <v>179</v>
      </c>
      <c r="E120" s="19"/>
      <c r="F120" s="18"/>
      <c r="G120" s="19"/>
      <c r="H120" s="17"/>
      <c r="I120" s="32"/>
      <c r="K120" s="32"/>
      <c r="L120" s="32"/>
    </row>
    <row r="121" spans="1:13" ht="15" x14ac:dyDescent="0.25">
      <c r="A121" s="44" t="s">
        <v>1</v>
      </c>
      <c r="B121" s="14" t="s">
        <v>177</v>
      </c>
      <c r="C121" s="14" t="s">
        <v>84</v>
      </c>
      <c r="D121" s="15" t="s">
        <v>180</v>
      </c>
      <c r="E121" s="19">
        <v>170.64</v>
      </c>
      <c r="F121" s="18">
        <v>154.56</v>
      </c>
      <c r="G121" s="19"/>
      <c r="H121" s="17">
        <v>45.36</v>
      </c>
      <c r="I121" s="32"/>
      <c r="K121" s="32"/>
      <c r="L121" s="32"/>
    </row>
    <row r="122" spans="1:13" ht="15" x14ac:dyDescent="0.25">
      <c r="A122" s="44" t="s">
        <v>1</v>
      </c>
      <c r="B122" s="14" t="s">
        <v>177</v>
      </c>
      <c r="C122" s="14" t="s">
        <v>181</v>
      </c>
      <c r="D122" s="15" t="s">
        <v>182</v>
      </c>
      <c r="E122" s="19"/>
      <c r="F122" s="18"/>
      <c r="G122" s="19"/>
      <c r="H122" s="17">
        <v>102</v>
      </c>
      <c r="I122" s="32"/>
      <c r="K122" s="32"/>
      <c r="L122" s="32"/>
    </row>
    <row r="123" spans="1:13" ht="15" x14ac:dyDescent="0.25">
      <c r="A123" s="44" t="s">
        <v>1</v>
      </c>
      <c r="B123" s="14" t="s">
        <v>177</v>
      </c>
      <c r="C123" s="14" t="s">
        <v>183</v>
      </c>
      <c r="D123" s="15" t="s">
        <v>184</v>
      </c>
      <c r="E123" s="19"/>
      <c r="F123" s="18"/>
      <c r="G123" s="19">
        <v>8433</v>
      </c>
      <c r="H123" s="17"/>
      <c r="I123" s="32"/>
      <c r="K123" s="32"/>
      <c r="L123" s="32"/>
    </row>
    <row r="124" spans="1:13" ht="15" hidden="1" x14ac:dyDescent="0.25">
      <c r="A124" s="44" t="s">
        <v>1</v>
      </c>
      <c r="B124" s="14" t="s">
        <v>177</v>
      </c>
      <c r="C124" s="14" t="s">
        <v>185</v>
      </c>
      <c r="D124" s="15" t="s">
        <v>186</v>
      </c>
      <c r="E124" s="19"/>
      <c r="F124" s="18"/>
      <c r="G124" s="19"/>
      <c r="H124" s="17"/>
      <c r="I124" s="32"/>
      <c r="K124" s="32"/>
      <c r="L124" s="32"/>
    </row>
    <row r="125" spans="1:13" ht="15" hidden="1" x14ac:dyDescent="0.25">
      <c r="A125" s="44" t="s">
        <v>1</v>
      </c>
      <c r="B125" s="14" t="s">
        <v>177</v>
      </c>
      <c r="C125" s="14" t="s">
        <v>187</v>
      </c>
      <c r="D125" s="15" t="s">
        <v>188</v>
      </c>
      <c r="E125" s="19"/>
      <c r="F125" s="18"/>
      <c r="G125" s="19"/>
      <c r="H125" s="17"/>
      <c r="I125" s="32"/>
      <c r="K125" s="32"/>
      <c r="L125" s="32"/>
    </row>
    <row r="126" spans="1:13" ht="15" hidden="1" x14ac:dyDescent="0.25">
      <c r="A126" s="44" t="s">
        <v>1</v>
      </c>
      <c r="B126" s="14" t="s">
        <v>177</v>
      </c>
      <c r="C126" s="14" t="s">
        <v>267</v>
      </c>
      <c r="D126" s="34" t="s">
        <v>268</v>
      </c>
      <c r="E126" s="19"/>
      <c r="F126" s="18"/>
      <c r="G126" s="19"/>
      <c r="H126" s="17"/>
      <c r="I126" s="32"/>
      <c r="K126" s="32"/>
      <c r="L126" s="32"/>
    </row>
    <row r="127" spans="1:13" ht="15" hidden="1" x14ac:dyDescent="0.25">
      <c r="A127" s="44" t="s">
        <v>1</v>
      </c>
      <c r="B127" s="14" t="s">
        <v>177</v>
      </c>
      <c r="C127" s="14" t="s">
        <v>189</v>
      </c>
      <c r="D127" s="15" t="s">
        <v>190</v>
      </c>
      <c r="E127" s="19"/>
      <c r="F127" s="18"/>
      <c r="G127" s="19"/>
      <c r="H127" s="17"/>
      <c r="I127" s="32"/>
      <c r="K127" s="32"/>
      <c r="L127" s="32"/>
    </row>
    <row r="128" spans="1:13" ht="15" hidden="1" x14ac:dyDescent="0.25">
      <c r="A128" s="44" t="s">
        <v>1</v>
      </c>
      <c r="B128" s="14" t="s">
        <v>177</v>
      </c>
      <c r="C128" s="14" t="s">
        <v>191</v>
      </c>
      <c r="D128" s="15" t="s">
        <v>192</v>
      </c>
      <c r="E128" s="19"/>
      <c r="F128" s="18"/>
      <c r="G128" s="19"/>
      <c r="H128" s="17"/>
      <c r="I128" s="32"/>
      <c r="K128" s="32"/>
      <c r="L128" s="32"/>
    </row>
    <row r="129" spans="1:13" s="10" customFormat="1" ht="15" hidden="1" x14ac:dyDescent="0.25">
      <c r="A129" s="42" t="s">
        <v>1</v>
      </c>
      <c r="B129" s="6" t="s">
        <v>193</v>
      </c>
      <c r="C129" s="6" t="s">
        <v>3</v>
      </c>
      <c r="D129" s="7" t="s">
        <v>194</v>
      </c>
      <c r="E129" s="13">
        <f t="shared" ref="E129:G129" si="19">SUM(E130)</f>
        <v>0</v>
      </c>
      <c r="F129" s="12">
        <f t="shared" si="19"/>
        <v>0</v>
      </c>
      <c r="G129" s="13">
        <f t="shared" si="19"/>
        <v>0</v>
      </c>
      <c r="H129" s="11">
        <f t="shared" ref="H129" si="20">SUM(H130)</f>
        <v>0</v>
      </c>
      <c r="I129" s="32"/>
      <c r="K129" s="32"/>
      <c r="L129" s="32"/>
      <c r="M129" s="9"/>
    </row>
    <row r="130" spans="1:13" ht="15" hidden="1" x14ac:dyDescent="0.25">
      <c r="A130" s="44" t="s">
        <v>162</v>
      </c>
      <c r="B130" s="14" t="s">
        <v>193</v>
      </c>
      <c r="C130" s="14" t="s">
        <v>16</v>
      </c>
      <c r="D130" s="15" t="s">
        <v>195</v>
      </c>
      <c r="E130" s="19"/>
      <c r="F130" s="18"/>
      <c r="G130" s="19"/>
      <c r="H130" s="17"/>
      <c r="I130" s="32"/>
      <c r="K130" s="32"/>
      <c r="L130" s="32"/>
    </row>
    <row r="131" spans="1:13" s="10" customFormat="1" ht="15" x14ac:dyDescent="0.25">
      <c r="A131" s="42" t="s">
        <v>1</v>
      </c>
      <c r="B131" s="6" t="s">
        <v>196</v>
      </c>
      <c r="C131" s="6" t="s">
        <v>3</v>
      </c>
      <c r="D131" s="7" t="s">
        <v>197</v>
      </c>
      <c r="E131" s="13">
        <f t="shared" ref="E131:H131" si="21">SUM(E132:E136)</f>
        <v>12065.76</v>
      </c>
      <c r="F131" s="12">
        <f t="shared" si="21"/>
        <v>0</v>
      </c>
      <c r="G131" s="13">
        <f t="shared" si="21"/>
        <v>0</v>
      </c>
      <c r="H131" s="11">
        <f t="shared" si="21"/>
        <v>9474.84</v>
      </c>
      <c r="I131" s="32"/>
      <c r="K131" s="32"/>
      <c r="L131" s="32"/>
      <c r="M131" s="9"/>
    </row>
    <row r="132" spans="1:13" ht="15" hidden="1" x14ac:dyDescent="0.25">
      <c r="A132" s="44" t="s">
        <v>198</v>
      </c>
      <c r="B132" s="14" t="s">
        <v>196</v>
      </c>
      <c r="C132" s="14" t="s">
        <v>16</v>
      </c>
      <c r="D132" s="15" t="s">
        <v>199</v>
      </c>
      <c r="E132" s="19"/>
      <c r="F132" s="18"/>
      <c r="G132" s="19"/>
      <c r="H132" s="17"/>
      <c r="I132" s="32"/>
      <c r="K132" s="32"/>
      <c r="L132" s="32"/>
    </row>
    <row r="133" spans="1:13" ht="15" x14ac:dyDescent="0.25">
      <c r="A133" s="44" t="s">
        <v>1</v>
      </c>
      <c r="B133" s="14" t="s">
        <v>196</v>
      </c>
      <c r="C133" s="14" t="s">
        <v>18</v>
      </c>
      <c r="D133" s="15" t="s">
        <v>200</v>
      </c>
      <c r="E133" s="19">
        <v>12065.76</v>
      </c>
      <c r="F133" s="18"/>
      <c r="G133" s="19"/>
      <c r="H133" s="17">
        <v>9474.84</v>
      </c>
      <c r="I133" s="32"/>
      <c r="K133" s="32"/>
      <c r="L133" s="32"/>
    </row>
    <row r="134" spans="1:13" ht="15" hidden="1" x14ac:dyDescent="0.25">
      <c r="A134" s="44" t="s">
        <v>1</v>
      </c>
      <c r="B134" s="14" t="s">
        <v>196</v>
      </c>
      <c r="C134" s="14" t="s">
        <v>6</v>
      </c>
      <c r="D134" s="15" t="s">
        <v>201</v>
      </c>
      <c r="E134" s="19"/>
      <c r="F134" s="18"/>
      <c r="G134" s="19"/>
      <c r="H134" s="17"/>
      <c r="I134" s="32"/>
      <c r="K134" s="32"/>
      <c r="L134" s="32"/>
    </row>
    <row r="135" spans="1:13" ht="15" hidden="1" x14ac:dyDescent="0.25">
      <c r="A135" s="44" t="s">
        <v>1</v>
      </c>
      <c r="B135" s="14" t="s">
        <v>196</v>
      </c>
      <c r="C135" s="14" t="s">
        <v>24</v>
      </c>
      <c r="D135" s="15" t="s">
        <v>202</v>
      </c>
      <c r="E135" s="19"/>
      <c r="F135" s="18"/>
      <c r="G135" s="19"/>
      <c r="H135" s="17"/>
      <c r="I135" s="32"/>
      <c r="K135" s="32"/>
      <c r="L135" s="32"/>
    </row>
    <row r="136" spans="1:13" ht="15" hidden="1" x14ac:dyDescent="0.25">
      <c r="A136" s="45" t="s">
        <v>1</v>
      </c>
      <c r="B136" s="23" t="s">
        <v>196</v>
      </c>
      <c r="C136" s="23" t="s">
        <v>26</v>
      </c>
      <c r="D136" s="24" t="s">
        <v>203</v>
      </c>
      <c r="E136" s="19"/>
      <c r="F136" s="18"/>
      <c r="G136" s="19"/>
      <c r="H136" s="17"/>
      <c r="I136" s="32"/>
      <c r="K136" s="32"/>
      <c r="L136" s="32"/>
    </row>
    <row r="137" spans="1:13" s="10" customFormat="1" ht="15" hidden="1" x14ac:dyDescent="0.25">
      <c r="A137" s="42" t="s">
        <v>1</v>
      </c>
      <c r="B137" s="6" t="s">
        <v>204</v>
      </c>
      <c r="C137" s="6" t="s">
        <v>3</v>
      </c>
      <c r="D137" s="25" t="s">
        <v>205</v>
      </c>
      <c r="E137" s="13">
        <f>SUM(E138:E146)</f>
        <v>0</v>
      </c>
      <c r="F137" s="12">
        <f>SUM(F138:F146)</f>
        <v>0</v>
      </c>
      <c r="G137" s="13">
        <f>SUM(G138:G146)</f>
        <v>0</v>
      </c>
      <c r="H137" s="11">
        <f>SUM(H138:H146)</f>
        <v>0</v>
      </c>
      <c r="I137" s="32"/>
      <c r="K137" s="32"/>
      <c r="L137" s="32"/>
      <c r="M137" s="26"/>
    </row>
    <row r="138" spans="1:13" s="10" customFormat="1" ht="15" hidden="1" x14ac:dyDescent="0.25">
      <c r="A138" s="44" t="s">
        <v>1</v>
      </c>
      <c r="B138" s="14" t="s">
        <v>204</v>
      </c>
      <c r="C138" s="14" t="s">
        <v>16</v>
      </c>
      <c r="D138" s="27" t="s">
        <v>266</v>
      </c>
      <c r="E138" s="13"/>
      <c r="F138" s="12"/>
      <c r="G138" s="13"/>
      <c r="H138" s="11"/>
      <c r="I138" s="32"/>
      <c r="K138" s="32"/>
      <c r="L138" s="32"/>
      <c r="M138" s="26"/>
    </row>
    <row r="139" spans="1:13" s="10" customFormat="1" ht="15" hidden="1" x14ac:dyDescent="0.25">
      <c r="A139" s="44" t="s">
        <v>1</v>
      </c>
      <c r="B139" s="14" t="s">
        <v>204</v>
      </c>
      <c r="C139" s="14" t="s">
        <v>107</v>
      </c>
      <c r="D139" s="27" t="s">
        <v>206</v>
      </c>
      <c r="E139" s="13"/>
      <c r="F139" s="30"/>
      <c r="G139" s="13"/>
      <c r="H139" s="11"/>
      <c r="I139" s="32"/>
      <c r="K139" s="32"/>
      <c r="L139" s="32"/>
      <c r="M139" s="26"/>
    </row>
    <row r="140" spans="1:13" ht="15" hidden="1" x14ac:dyDescent="0.25">
      <c r="A140" s="46" t="s">
        <v>1</v>
      </c>
      <c r="B140" s="28" t="s">
        <v>204</v>
      </c>
      <c r="C140" s="28" t="s">
        <v>30</v>
      </c>
      <c r="D140" s="29" t="s">
        <v>207</v>
      </c>
      <c r="E140" s="19"/>
      <c r="F140" s="18"/>
      <c r="G140" s="19"/>
      <c r="H140" s="17"/>
      <c r="I140" s="32"/>
      <c r="K140" s="32"/>
      <c r="L140" s="32"/>
    </row>
    <row r="141" spans="1:13" ht="15" hidden="1" x14ac:dyDescent="0.25">
      <c r="A141" s="46" t="s">
        <v>1</v>
      </c>
      <c r="B141" s="28" t="s">
        <v>204</v>
      </c>
      <c r="C141" s="28" t="s">
        <v>140</v>
      </c>
      <c r="D141" s="29" t="s">
        <v>260</v>
      </c>
      <c r="E141" s="19"/>
      <c r="F141" s="18"/>
      <c r="G141" s="19"/>
      <c r="H141" s="17"/>
      <c r="I141" s="32"/>
      <c r="K141" s="32"/>
      <c r="L141" s="32"/>
    </row>
    <row r="142" spans="1:13" ht="15" hidden="1" x14ac:dyDescent="0.25">
      <c r="A142" s="44" t="s">
        <v>1</v>
      </c>
      <c r="B142" s="14" t="s">
        <v>204</v>
      </c>
      <c r="C142" s="14" t="s">
        <v>142</v>
      </c>
      <c r="D142" s="15" t="s">
        <v>208</v>
      </c>
      <c r="E142" s="19"/>
      <c r="F142" s="18"/>
      <c r="G142" s="19"/>
      <c r="H142" s="17"/>
      <c r="I142" s="32"/>
      <c r="K142" s="32"/>
      <c r="L142" s="32"/>
    </row>
    <row r="143" spans="1:13" ht="15" hidden="1" x14ac:dyDescent="0.25">
      <c r="A143" s="44" t="s">
        <v>1</v>
      </c>
      <c r="B143" s="14" t="s">
        <v>204</v>
      </c>
      <c r="C143" s="14" t="s">
        <v>209</v>
      </c>
      <c r="D143" s="15" t="s">
        <v>210</v>
      </c>
      <c r="E143" s="19"/>
      <c r="F143" s="18"/>
      <c r="G143" s="19"/>
      <c r="H143" s="17"/>
      <c r="I143" s="32"/>
      <c r="K143" s="32"/>
      <c r="L143" s="32"/>
    </row>
    <row r="144" spans="1:13" ht="15" hidden="1" x14ac:dyDescent="0.25">
      <c r="A144" s="44" t="s">
        <v>1</v>
      </c>
      <c r="B144" s="14" t="s">
        <v>204</v>
      </c>
      <c r="C144" s="14" t="s">
        <v>211</v>
      </c>
      <c r="D144" s="15" t="s">
        <v>212</v>
      </c>
      <c r="E144" s="19"/>
      <c r="F144" s="18"/>
      <c r="G144" s="19"/>
      <c r="H144" s="17"/>
      <c r="I144" s="32"/>
      <c r="K144" s="32"/>
      <c r="L144" s="32"/>
    </row>
    <row r="145" spans="1:13" ht="15" hidden="1" x14ac:dyDescent="0.25">
      <c r="A145" s="44" t="s">
        <v>1</v>
      </c>
      <c r="B145" s="14" t="s">
        <v>204</v>
      </c>
      <c r="C145" s="14" t="s">
        <v>213</v>
      </c>
      <c r="D145" s="15" t="s">
        <v>214</v>
      </c>
      <c r="E145" s="19"/>
      <c r="F145" s="18"/>
      <c r="G145" s="19"/>
      <c r="H145" s="17"/>
      <c r="I145" s="32"/>
      <c r="K145" s="32"/>
      <c r="L145" s="32"/>
    </row>
    <row r="146" spans="1:13" ht="15" hidden="1" x14ac:dyDescent="0.25">
      <c r="A146" s="44" t="s">
        <v>1</v>
      </c>
      <c r="B146" s="14" t="s">
        <v>204</v>
      </c>
      <c r="C146" s="14" t="s">
        <v>255</v>
      </c>
      <c r="D146" s="15" t="s">
        <v>265</v>
      </c>
      <c r="E146" s="19"/>
      <c r="F146" s="18"/>
      <c r="G146" s="19"/>
      <c r="H146" s="17"/>
      <c r="I146" s="32"/>
      <c r="K146" s="32"/>
      <c r="L146" s="32"/>
    </row>
    <row r="147" spans="1:13" s="10" customFormat="1" ht="15" x14ac:dyDescent="0.25">
      <c r="A147" s="42" t="s">
        <v>1</v>
      </c>
      <c r="B147" s="6" t="s">
        <v>215</v>
      </c>
      <c r="C147" s="6" t="s">
        <v>3</v>
      </c>
      <c r="D147" s="7" t="s">
        <v>216</v>
      </c>
      <c r="E147" s="13">
        <f>SUM(E148:E151)</f>
        <v>8599.1299999999992</v>
      </c>
      <c r="F147" s="12">
        <f t="shared" ref="F147:H147" si="22">SUM(F148:F151)</f>
        <v>14999.83</v>
      </c>
      <c r="G147" s="13">
        <f t="shared" si="22"/>
        <v>41.17</v>
      </c>
      <c r="H147" s="11">
        <f t="shared" si="22"/>
        <v>49290.5</v>
      </c>
      <c r="I147" s="32"/>
      <c r="K147" s="32"/>
      <c r="L147" s="32"/>
      <c r="M147" s="9"/>
    </row>
    <row r="148" spans="1:13" ht="15" hidden="1" x14ac:dyDescent="0.25">
      <c r="A148" s="44" t="s">
        <v>1</v>
      </c>
      <c r="B148" s="14" t="s">
        <v>215</v>
      </c>
      <c r="C148" s="14" t="s">
        <v>107</v>
      </c>
      <c r="D148" s="15" t="s">
        <v>217</v>
      </c>
      <c r="E148" s="19"/>
      <c r="F148" s="18"/>
      <c r="G148" s="19"/>
      <c r="H148" s="17"/>
      <c r="I148" s="32"/>
      <c r="K148" s="32"/>
      <c r="L148" s="32"/>
    </row>
    <row r="149" spans="1:13" ht="15" x14ac:dyDescent="0.25">
      <c r="A149" s="44" t="s">
        <v>1</v>
      </c>
      <c r="B149" s="14" t="s">
        <v>215</v>
      </c>
      <c r="C149" s="14" t="s">
        <v>22</v>
      </c>
      <c r="D149" s="15" t="s">
        <v>218</v>
      </c>
      <c r="E149" s="19"/>
      <c r="F149" s="18"/>
      <c r="G149" s="19"/>
      <c r="H149" s="17">
        <v>0.28999999999999998</v>
      </c>
      <c r="I149" s="32"/>
      <c r="K149" s="32"/>
      <c r="L149" s="32"/>
    </row>
    <row r="150" spans="1:13" ht="15" x14ac:dyDescent="0.25">
      <c r="A150" s="44" t="s">
        <v>1</v>
      </c>
      <c r="B150" s="14" t="s">
        <v>215</v>
      </c>
      <c r="C150" s="14" t="s">
        <v>24</v>
      </c>
      <c r="D150" s="15" t="s">
        <v>219</v>
      </c>
      <c r="E150" s="19">
        <v>8599.1299999999992</v>
      </c>
      <c r="F150" s="18">
        <v>14999.83</v>
      </c>
      <c r="G150" s="19">
        <v>41.17</v>
      </c>
      <c r="H150" s="17">
        <v>49290.21</v>
      </c>
      <c r="I150" s="32"/>
      <c r="K150" s="32"/>
      <c r="L150" s="32"/>
    </row>
    <row r="151" spans="1:13" ht="15" hidden="1" x14ac:dyDescent="0.25">
      <c r="A151" s="44" t="s">
        <v>1</v>
      </c>
      <c r="B151" s="14" t="s">
        <v>215</v>
      </c>
      <c r="C151" s="14" t="s">
        <v>26</v>
      </c>
      <c r="D151" s="15" t="s">
        <v>264</v>
      </c>
      <c r="E151" s="19"/>
      <c r="F151" s="18"/>
      <c r="G151" s="19"/>
      <c r="H151" s="17"/>
      <c r="I151" s="32"/>
      <c r="K151" s="32"/>
      <c r="L151" s="32"/>
    </row>
    <row r="152" spans="1:13" s="10" customFormat="1" ht="15" x14ac:dyDescent="0.25">
      <c r="A152" s="42" t="s">
        <v>1</v>
      </c>
      <c r="B152" s="6" t="s">
        <v>220</v>
      </c>
      <c r="C152" s="6" t="s">
        <v>3</v>
      </c>
      <c r="D152" s="7" t="s">
        <v>221</v>
      </c>
      <c r="E152" s="13">
        <f>SUM(E153:E155)</f>
        <v>1693.44</v>
      </c>
      <c r="F152" s="12">
        <f>SUM(F153:F155)</f>
        <v>99.96</v>
      </c>
      <c r="G152" s="13">
        <f>SUM(G153:G155)</f>
        <v>0</v>
      </c>
      <c r="H152" s="11">
        <f>SUM(H153:H157)</f>
        <v>0</v>
      </c>
      <c r="I152" s="32"/>
      <c r="K152" s="32"/>
      <c r="L152" s="32"/>
      <c r="M152" s="9"/>
    </row>
    <row r="153" spans="1:13" ht="15" hidden="1" x14ac:dyDescent="0.25">
      <c r="A153" s="44" t="s">
        <v>1</v>
      </c>
      <c r="B153" s="14" t="s">
        <v>220</v>
      </c>
      <c r="C153" s="14" t="s">
        <v>16</v>
      </c>
      <c r="D153" s="15" t="s">
        <v>222</v>
      </c>
      <c r="E153" s="19"/>
      <c r="F153" s="18"/>
      <c r="G153" s="19"/>
      <c r="H153" s="17"/>
      <c r="I153" s="32"/>
      <c r="K153" s="32"/>
      <c r="L153" s="32"/>
    </row>
    <row r="154" spans="1:13" ht="15" x14ac:dyDescent="0.25">
      <c r="A154" s="44" t="s">
        <v>1</v>
      </c>
      <c r="B154" s="14" t="s">
        <v>220</v>
      </c>
      <c r="C154" s="14" t="s">
        <v>12</v>
      </c>
      <c r="D154" s="15" t="s">
        <v>223</v>
      </c>
      <c r="E154" s="19">
        <v>1693.44</v>
      </c>
      <c r="F154" s="18">
        <v>99.96</v>
      </c>
      <c r="G154" s="19"/>
      <c r="H154" s="17"/>
      <c r="I154" s="32"/>
      <c r="K154" s="32"/>
      <c r="L154" s="32"/>
    </row>
    <row r="155" spans="1:13" ht="15" hidden="1" x14ac:dyDescent="0.25">
      <c r="A155" s="44" t="s">
        <v>1</v>
      </c>
      <c r="B155" s="14" t="s">
        <v>220</v>
      </c>
      <c r="C155" s="14" t="s">
        <v>134</v>
      </c>
      <c r="D155" s="15" t="s">
        <v>224</v>
      </c>
      <c r="E155" s="19"/>
      <c r="F155" s="18"/>
      <c r="G155" s="19"/>
      <c r="H155" s="17"/>
      <c r="I155" s="32"/>
      <c r="K155" s="32"/>
      <c r="L155" s="32"/>
    </row>
    <row r="156" spans="1:13" ht="15" hidden="1" x14ac:dyDescent="0.25">
      <c r="A156" s="44" t="s">
        <v>1</v>
      </c>
      <c r="B156" s="14" t="s">
        <v>220</v>
      </c>
      <c r="C156" s="14" t="s">
        <v>107</v>
      </c>
      <c r="D156" s="15" t="s">
        <v>225</v>
      </c>
      <c r="E156" s="19"/>
      <c r="F156" s="18"/>
      <c r="G156" s="19"/>
      <c r="H156" s="17"/>
      <c r="I156" s="32"/>
      <c r="K156" s="32"/>
      <c r="L156" s="32"/>
    </row>
    <row r="157" spans="1:13" ht="15" hidden="1" x14ac:dyDescent="0.25">
      <c r="A157" s="44" t="s">
        <v>1</v>
      </c>
      <c r="B157" s="14" t="s">
        <v>220</v>
      </c>
      <c r="C157" s="14" t="s">
        <v>109</v>
      </c>
      <c r="D157" s="15" t="s">
        <v>226</v>
      </c>
      <c r="E157" s="19"/>
      <c r="F157" s="18"/>
      <c r="G157" s="19"/>
      <c r="H157" s="17"/>
      <c r="I157" s="32"/>
      <c r="K157" s="32"/>
      <c r="L157" s="32"/>
    </row>
    <row r="158" spans="1:13" s="10" customFormat="1" ht="15" hidden="1" x14ac:dyDescent="0.25">
      <c r="A158" s="42" t="s">
        <v>1</v>
      </c>
      <c r="B158" s="6" t="s">
        <v>227</v>
      </c>
      <c r="C158" s="6" t="s">
        <v>3</v>
      </c>
      <c r="D158" s="7" t="s">
        <v>228</v>
      </c>
      <c r="E158" s="13">
        <f t="shared" ref="E158" si="23">SUM(E159:E161)</f>
        <v>0</v>
      </c>
      <c r="F158" s="12"/>
      <c r="G158" s="13"/>
      <c r="H158" s="11"/>
      <c r="I158" s="32"/>
      <c r="K158" s="32"/>
      <c r="L158" s="32"/>
      <c r="M158" s="9"/>
    </row>
    <row r="159" spans="1:13" ht="16.5" hidden="1" customHeight="1" x14ac:dyDescent="0.25">
      <c r="A159" s="44" t="s">
        <v>1</v>
      </c>
      <c r="B159" s="14" t="s">
        <v>227</v>
      </c>
      <c r="C159" s="14" t="s">
        <v>109</v>
      </c>
      <c r="D159" s="15" t="s">
        <v>229</v>
      </c>
      <c r="E159" s="19"/>
      <c r="F159" s="18"/>
      <c r="G159" s="19"/>
      <c r="H159" s="17"/>
      <c r="I159" s="32"/>
      <c r="K159" s="32"/>
      <c r="L159" s="32"/>
    </row>
    <row r="160" spans="1:13" ht="16.5" hidden="1" customHeight="1" x14ac:dyDescent="0.25">
      <c r="A160" s="44" t="s">
        <v>1</v>
      </c>
      <c r="B160" s="14" t="s">
        <v>227</v>
      </c>
      <c r="C160" s="14" t="s">
        <v>111</v>
      </c>
      <c r="D160" s="15" t="s">
        <v>230</v>
      </c>
      <c r="E160" s="19"/>
      <c r="F160" s="18"/>
      <c r="G160" s="19"/>
      <c r="H160" s="17"/>
      <c r="I160" s="32"/>
      <c r="K160" s="32"/>
      <c r="L160" s="32"/>
    </row>
    <row r="161" spans="1:13" ht="15" hidden="1" x14ac:dyDescent="0.25">
      <c r="A161" s="44" t="s">
        <v>1</v>
      </c>
      <c r="B161" s="14" t="s">
        <v>227</v>
      </c>
      <c r="C161" s="14" t="s">
        <v>1</v>
      </c>
      <c r="D161" s="15" t="s">
        <v>262</v>
      </c>
      <c r="E161" s="19"/>
      <c r="F161" s="18"/>
      <c r="G161" s="19"/>
      <c r="H161" s="17"/>
      <c r="I161" s="32"/>
      <c r="K161" s="32"/>
      <c r="L161" s="32"/>
    </row>
    <row r="162" spans="1:13" s="10" customFormat="1" ht="15" x14ac:dyDescent="0.25">
      <c r="A162" s="42" t="s">
        <v>1</v>
      </c>
      <c r="B162" s="6" t="s">
        <v>231</v>
      </c>
      <c r="C162" s="6" t="s">
        <v>3</v>
      </c>
      <c r="D162" s="7" t="s">
        <v>232</v>
      </c>
      <c r="E162" s="13">
        <f t="shared" ref="E162:G162" si="24">SUM(E163:E170)</f>
        <v>0</v>
      </c>
      <c r="F162" s="12">
        <f t="shared" si="24"/>
        <v>0</v>
      </c>
      <c r="G162" s="13">
        <f t="shared" si="24"/>
        <v>89.52</v>
      </c>
      <c r="H162" s="11">
        <f t="shared" ref="H162" si="25">SUM(H163:H170)</f>
        <v>69517.239999999991</v>
      </c>
      <c r="I162" s="32"/>
      <c r="K162" s="32"/>
      <c r="L162" s="32"/>
      <c r="M162" s="9"/>
    </row>
    <row r="163" spans="1:13" ht="15" hidden="1" x14ac:dyDescent="0.25">
      <c r="A163" s="44" t="s">
        <v>1</v>
      </c>
      <c r="B163" s="14" t="s">
        <v>231</v>
      </c>
      <c r="C163" s="14" t="s">
        <v>12</v>
      </c>
      <c r="D163" s="15" t="s">
        <v>233</v>
      </c>
      <c r="E163" s="19"/>
      <c r="F163" s="18"/>
      <c r="G163" s="19"/>
      <c r="H163" s="17"/>
      <c r="I163" s="32"/>
      <c r="K163" s="32"/>
      <c r="L163" s="32"/>
    </row>
    <row r="164" spans="1:13" ht="15" hidden="1" x14ac:dyDescent="0.25">
      <c r="A164" s="44" t="s">
        <v>1</v>
      </c>
      <c r="B164" s="14" t="s">
        <v>231</v>
      </c>
      <c r="C164" s="14" t="s">
        <v>134</v>
      </c>
      <c r="D164" s="15" t="s">
        <v>234</v>
      </c>
      <c r="E164" s="19"/>
      <c r="F164" s="18"/>
      <c r="G164" s="19"/>
      <c r="H164" s="17"/>
      <c r="I164" s="32"/>
      <c r="K164" s="32"/>
      <c r="L164" s="32"/>
    </row>
    <row r="165" spans="1:13" ht="15" x14ac:dyDescent="0.25">
      <c r="A165" s="44" t="s">
        <v>1</v>
      </c>
      <c r="B165" s="14" t="s">
        <v>231</v>
      </c>
      <c r="C165" s="14" t="s">
        <v>107</v>
      </c>
      <c r="D165" s="15" t="s">
        <v>235</v>
      </c>
      <c r="E165" s="19"/>
      <c r="F165" s="18"/>
      <c r="G165" s="19">
        <v>89.52</v>
      </c>
      <c r="H165" s="17">
        <v>71.680000000000007</v>
      </c>
      <c r="I165" s="32"/>
      <c r="K165" s="32"/>
      <c r="L165" s="32"/>
    </row>
    <row r="166" spans="1:13" ht="15" hidden="1" x14ac:dyDescent="0.25">
      <c r="A166" s="44" t="s">
        <v>1</v>
      </c>
      <c r="B166" s="14" t="s">
        <v>231</v>
      </c>
      <c r="C166" s="14" t="s">
        <v>109</v>
      </c>
      <c r="D166" s="15" t="s">
        <v>236</v>
      </c>
      <c r="E166" s="19"/>
      <c r="F166" s="18"/>
      <c r="G166" s="19"/>
      <c r="H166" s="17"/>
      <c r="I166" s="32"/>
      <c r="K166" s="32"/>
      <c r="L166" s="32"/>
    </row>
    <row r="167" spans="1:13" ht="15" x14ac:dyDescent="0.25">
      <c r="A167" s="44" t="s">
        <v>1</v>
      </c>
      <c r="B167" s="14" t="s">
        <v>231</v>
      </c>
      <c r="C167" s="14" t="s">
        <v>111</v>
      </c>
      <c r="D167" s="15" t="s">
        <v>237</v>
      </c>
      <c r="E167" s="19"/>
      <c r="F167" s="18"/>
      <c r="G167" s="19"/>
      <c r="H167" s="17">
        <v>69425.16</v>
      </c>
      <c r="I167" s="32"/>
      <c r="K167" s="32"/>
      <c r="L167" s="32"/>
    </row>
    <row r="168" spans="1:13" ht="15" x14ac:dyDescent="0.25">
      <c r="A168" s="44" t="s">
        <v>1</v>
      </c>
      <c r="B168" s="14" t="s">
        <v>231</v>
      </c>
      <c r="C168" s="14" t="s">
        <v>6</v>
      </c>
      <c r="D168" s="15" t="s">
        <v>238</v>
      </c>
      <c r="E168" s="19"/>
      <c r="F168" s="18"/>
      <c r="G168" s="19"/>
      <c r="H168" s="17">
        <v>20.399999999999999</v>
      </c>
      <c r="I168" s="32"/>
      <c r="K168" s="32"/>
      <c r="L168" s="32"/>
    </row>
    <row r="169" spans="1:13" ht="15" hidden="1" x14ac:dyDescent="0.25">
      <c r="A169" s="44" t="s">
        <v>1</v>
      </c>
      <c r="B169" s="14" t="s">
        <v>231</v>
      </c>
      <c r="C169" s="14" t="s">
        <v>24</v>
      </c>
      <c r="D169" s="15" t="s">
        <v>239</v>
      </c>
      <c r="E169" s="19"/>
      <c r="F169" s="18"/>
      <c r="G169" s="19"/>
      <c r="H169" s="17"/>
      <c r="I169" s="32"/>
      <c r="K169" s="32"/>
      <c r="L169" s="32"/>
    </row>
    <row r="170" spans="1:13" ht="15" hidden="1" x14ac:dyDescent="0.25">
      <c r="A170" s="44" t="s">
        <v>1</v>
      </c>
      <c r="B170" s="14" t="s">
        <v>231</v>
      </c>
      <c r="C170" s="14" t="s">
        <v>211</v>
      </c>
      <c r="D170" s="15" t="s">
        <v>240</v>
      </c>
      <c r="E170" s="19"/>
      <c r="F170" s="18"/>
      <c r="G170" s="19"/>
      <c r="H170" s="17"/>
      <c r="I170" s="32"/>
      <c r="K170" s="32"/>
      <c r="L170" s="32"/>
    </row>
    <row r="171" spans="1:13" s="10" customFormat="1" ht="15" hidden="1" x14ac:dyDescent="0.25">
      <c r="A171" s="42" t="s">
        <v>1</v>
      </c>
      <c r="B171" s="6" t="s">
        <v>241</v>
      </c>
      <c r="C171" s="6" t="s">
        <v>3</v>
      </c>
      <c r="D171" s="7" t="s">
        <v>242</v>
      </c>
      <c r="E171" s="13">
        <f>SUM(E172:E173)</f>
        <v>0</v>
      </c>
      <c r="F171" s="12">
        <f t="shared" ref="F171:G171" si="26">SUM(F173)</f>
        <v>0</v>
      </c>
      <c r="G171" s="13">
        <f t="shared" si="26"/>
        <v>0</v>
      </c>
      <c r="H171" s="11">
        <f>SUM(H173)</f>
        <v>0</v>
      </c>
      <c r="I171" s="32"/>
      <c r="K171" s="32"/>
      <c r="L171" s="32"/>
      <c r="M171" s="5"/>
    </row>
    <row r="172" spans="1:13" s="10" customFormat="1" ht="15" hidden="1" x14ac:dyDescent="0.25">
      <c r="A172" s="44" t="s">
        <v>1</v>
      </c>
      <c r="B172" s="14" t="s">
        <v>241</v>
      </c>
      <c r="C172" s="14" t="s">
        <v>16</v>
      </c>
      <c r="D172" s="15" t="s">
        <v>256</v>
      </c>
      <c r="E172" s="13"/>
      <c r="F172" s="12"/>
      <c r="G172" s="13"/>
      <c r="H172" s="11"/>
      <c r="I172" s="32"/>
      <c r="K172" s="32"/>
      <c r="L172" s="32"/>
      <c r="M172" s="5"/>
    </row>
    <row r="173" spans="1:13" ht="15" hidden="1" x14ac:dyDescent="0.25">
      <c r="A173" s="44" t="s">
        <v>1</v>
      </c>
      <c r="B173" s="14" t="s">
        <v>241</v>
      </c>
      <c r="C173" s="14" t="s">
        <v>109</v>
      </c>
      <c r="D173" s="15" t="s">
        <v>243</v>
      </c>
      <c r="E173" s="19"/>
      <c r="F173" s="18"/>
      <c r="G173" s="19"/>
      <c r="H173" s="17"/>
      <c r="I173" s="32"/>
      <c r="K173" s="32"/>
      <c r="L173" s="32"/>
    </row>
    <row r="174" spans="1:13" s="10" customFormat="1" ht="15" x14ac:dyDescent="0.25">
      <c r="A174" s="42" t="s">
        <v>1</v>
      </c>
      <c r="B174" s="6" t="s">
        <v>244</v>
      </c>
      <c r="C174" s="6" t="s">
        <v>3</v>
      </c>
      <c r="D174" s="7" t="s">
        <v>245</v>
      </c>
      <c r="E174" s="13">
        <f t="shared" ref="E174:H174" si="27">SUM(E175:E183)</f>
        <v>11.9</v>
      </c>
      <c r="F174" s="12">
        <f t="shared" si="27"/>
        <v>0</v>
      </c>
      <c r="G174" s="13">
        <f t="shared" si="27"/>
        <v>140.29</v>
      </c>
      <c r="H174" s="11">
        <f t="shared" si="27"/>
        <v>1475.53</v>
      </c>
      <c r="I174" s="32"/>
      <c r="J174" s="31"/>
      <c r="K174" s="32"/>
      <c r="L174" s="32"/>
      <c r="M174" s="5"/>
    </row>
    <row r="175" spans="1:13" ht="15" hidden="1" x14ac:dyDescent="0.25">
      <c r="A175" s="44" t="s">
        <v>1</v>
      </c>
      <c r="B175" s="14" t="s">
        <v>244</v>
      </c>
      <c r="C175" s="14" t="s">
        <v>16</v>
      </c>
      <c r="D175" s="15" t="s">
        <v>246</v>
      </c>
      <c r="E175" s="19"/>
      <c r="F175" s="18"/>
      <c r="G175" s="19"/>
      <c r="H175" s="17"/>
      <c r="I175" s="32"/>
      <c r="J175" s="31"/>
      <c r="K175" s="32"/>
      <c r="L175" s="32"/>
    </row>
    <row r="176" spans="1:13" ht="15" hidden="1" x14ac:dyDescent="0.25">
      <c r="A176" s="44" t="s">
        <v>1</v>
      </c>
      <c r="B176" s="14" t="s">
        <v>244</v>
      </c>
      <c r="C176" s="14" t="s">
        <v>134</v>
      </c>
      <c r="D176" s="15" t="s">
        <v>247</v>
      </c>
      <c r="E176" s="19"/>
      <c r="F176" s="18"/>
      <c r="G176" s="19"/>
      <c r="H176" s="17"/>
      <c r="I176" s="32"/>
      <c r="J176" s="31"/>
      <c r="K176" s="32"/>
      <c r="L176" s="32"/>
    </row>
    <row r="177" spans="1:12" ht="15" x14ac:dyDescent="0.25">
      <c r="A177" s="44" t="s">
        <v>1</v>
      </c>
      <c r="B177" s="14" t="s">
        <v>244</v>
      </c>
      <c r="C177" s="14" t="s">
        <v>107</v>
      </c>
      <c r="D177" s="15" t="s">
        <v>248</v>
      </c>
      <c r="E177" s="19">
        <v>11.9</v>
      </c>
      <c r="F177" s="18"/>
      <c r="G177" s="19"/>
      <c r="H177" s="17"/>
      <c r="I177" s="32"/>
      <c r="J177" s="31"/>
      <c r="K177" s="32"/>
      <c r="L177" s="32"/>
    </row>
    <row r="178" spans="1:12" ht="15" x14ac:dyDescent="0.25">
      <c r="A178" s="44" t="s">
        <v>1</v>
      </c>
      <c r="B178" s="14" t="s">
        <v>244</v>
      </c>
      <c r="C178" s="14" t="s">
        <v>109</v>
      </c>
      <c r="D178" s="15" t="s">
        <v>249</v>
      </c>
      <c r="E178" s="19"/>
      <c r="F178" s="18"/>
      <c r="G178" s="19">
        <v>140.29</v>
      </c>
      <c r="H178" s="17">
        <v>384.93</v>
      </c>
      <c r="I178" s="32"/>
      <c r="J178" s="33"/>
      <c r="K178" s="32"/>
      <c r="L178" s="32"/>
    </row>
    <row r="179" spans="1:12" ht="15" hidden="1" x14ac:dyDescent="0.25">
      <c r="A179" s="44" t="s">
        <v>1</v>
      </c>
      <c r="B179" s="14" t="s">
        <v>244</v>
      </c>
      <c r="C179" s="14" t="s">
        <v>111</v>
      </c>
      <c r="D179" s="15" t="s">
        <v>250</v>
      </c>
      <c r="E179" s="19"/>
      <c r="F179" s="18"/>
      <c r="G179" s="19"/>
      <c r="H179" s="17"/>
      <c r="I179" s="32"/>
      <c r="J179" s="31"/>
      <c r="K179" s="32"/>
      <c r="L179" s="32"/>
    </row>
    <row r="180" spans="1:12" ht="15.75" thickBot="1" x14ac:dyDescent="0.3">
      <c r="A180" s="47" t="s">
        <v>1</v>
      </c>
      <c r="B180" s="48" t="s">
        <v>244</v>
      </c>
      <c r="C180" s="48" t="s">
        <v>18</v>
      </c>
      <c r="D180" s="49" t="s">
        <v>251</v>
      </c>
      <c r="E180" s="50"/>
      <c r="F180" s="51"/>
      <c r="G180" s="50"/>
      <c r="H180" s="52">
        <v>1090.5999999999999</v>
      </c>
      <c r="I180" s="32"/>
      <c r="J180" s="31"/>
      <c r="K180" s="32"/>
      <c r="L180" s="32"/>
    </row>
    <row r="181" spans="1:12" ht="15" hidden="1" x14ac:dyDescent="0.25">
      <c r="A181" s="28" t="s">
        <v>1</v>
      </c>
      <c r="B181" s="28" t="s">
        <v>244</v>
      </c>
      <c r="C181" s="28" t="s">
        <v>6</v>
      </c>
      <c r="D181" s="29" t="s">
        <v>252</v>
      </c>
      <c r="E181" s="39"/>
      <c r="F181" s="40"/>
      <c r="G181" s="40"/>
      <c r="H181" s="39"/>
      <c r="I181" s="32"/>
      <c r="J181" s="31"/>
      <c r="K181" s="32"/>
      <c r="L181" s="32"/>
    </row>
    <row r="182" spans="1:12" ht="15" hidden="1" x14ac:dyDescent="0.25">
      <c r="A182" s="14" t="s">
        <v>1</v>
      </c>
      <c r="B182" s="14" t="s">
        <v>244</v>
      </c>
      <c r="C182" s="14" t="s">
        <v>8</v>
      </c>
      <c r="D182" s="15" t="s">
        <v>253</v>
      </c>
      <c r="E182" s="16"/>
      <c r="F182" s="18"/>
      <c r="G182" s="18"/>
      <c r="H182" s="16"/>
      <c r="I182" s="32"/>
      <c r="J182" s="31"/>
      <c r="K182" s="32"/>
      <c r="L182" s="32"/>
    </row>
    <row r="183" spans="1:12" ht="15" hidden="1" x14ac:dyDescent="0.25">
      <c r="A183" s="14" t="s">
        <v>1</v>
      </c>
      <c r="B183" s="14" t="s">
        <v>244</v>
      </c>
      <c r="C183" s="14" t="s">
        <v>22</v>
      </c>
      <c r="D183" s="15" t="s">
        <v>254</v>
      </c>
      <c r="E183" s="16"/>
      <c r="F183" s="18"/>
      <c r="G183" s="18"/>
      <c r="H183" s="16"/>
      <c r="I183" s="32"/>
      <c r="J183" s="31"/>
      <c r="K183" s="32"/>
      <c r="L183" s="32"/>
    </row>
    <row r="186" spans="1:12" x14ac:dyDescent="0.2">
      <c r="I186" s="10"/>
    </row>
    <row r="187" spans="1:12" x14ac:dyDescent="0.2">
      <c r="I187" s="10"/>
    </row>
    <row r="190" spans="1:12" x14ac:dyDescent="0.2">
      <c r="I190" s="10"/>
    </row>
    <row r="194" spans="9:9" x14ac:dyDescent="0.2">
      <c r="I194" s="10"/>
    </row>
    <row r="200" spans="9:9" x14ac:dyDescent="0.2">
      <c r="I200" s="10"/>
    </row>
    <row r="204" spans="9:9" x14ac:dyDescent="0.2">
      <c r="I204" s="10"/>
    </row>
    <row r="214" spans="9:9" x14ac:dyDescent="0.2">
      <c r="I214" s="10"/>
    </row>
    <row r="216" spans="9:9" x14ac:dyDescent="0.2">
      <c r="I216" s="10"/>
    </row>
    <row r="226" spans="9:9" x14ac:dyDescent="0.2">
      <c r="I226" s="10"/>
    </row>
    <row r="227" spans="9:9" x14ac:dyDescent="0.2">
      <c r="I227" s="10"/>
    </row>
    <row r="232" spans="9:9" x14ac:dyDescent="0.2">
      <c r="I232" s="10"/>
    </row>
    <row r="277" spans="9:9" x14ac:dyDescent="0.2">
      <c r="I277" s="10"/>
    </row>
    <row r="279" spans="9:9" x14ac:dyDescent="0.2">
      <c r="I279" s="10"/>
    </row>
    <row r="281" spans="9:9" x14ac:dyDescent="0.2">
      <c r="I281" s="10"/>
    </row>
    <row r="284" spans="9:9" x14ac:dyDescent="0.2">
      <c r="I284" s="10"/>
    </row>
  </sheetData>
  <mergeCells count="1">
    <mergeCell ref="A1:D1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originale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Rossella Iogna Prat</dc:creator>
  <cp:lastModifiedBy>Elisa Mauro</cp:lastModifiedBy>
  <cp:lastPrinted>2026-03-19T10:46:57Z</cp:lastPrinted>
  <dcterms:created xsi:type="dcterms:W3CDTF">2021-04-14T06:48:27Z</dcterms:created>
  <dcterms:modified xsi:type="dcterms:W3CDTF">2026-08-20T12:41:53Z</dcterms:modified>
</cp:coreProperties>
</file>